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an\A+\ISI Coil Driver D0902744\A+ ISI Fine_Course Coil Driver D0901039v3\Project Outputs for A+ ISI Fine_Course Coil Driver D0901039v3\BOM\"/>
    </mc:Choice>
  </mc:AlternateContent>
  <bookViews>
    <workbookView xWindow="0" yWindow="0" windowWidth="25500" windowHeight="11880"/>
  </bookViews>
  <sheets>
    <sheet name="BOM Report" sheetId="1" r:id="rId1"/>
    <sheet name="Project Information" sheetId="2" r:id="rId2"/>
  </sheets>
  <calcPr calcId="162913" concurrentCalc="0"/>
</workbook>
</file>

<file path=xl/calcChain.xml><?xml version="1.0" encoding="utf-8"?>
<calcChain xmlns="http://schemas.openxmlformats.org/spreadsheetml/2006/main">
  <c r="B51" i="1" l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P52" i="1"/>
  <c r="N54" i="1"/>
  <c r="N55" i="1"/>
  <c r="J52" i="1"/>
  <c r="M52" i="1"/>
  <c r="D10" i="1"/>
  <c r="C10" i="1"/>
</calcChain>
</file>

<file path=xl/sharedStrings.xml><?xml version="1.0" encoding="utf-8"?>
<sst xmlns="http://schemas.openxmlformats.org/spreadsheetml/2006/main" count="447" uniqueCount="309">
  <si>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</si>
  <si>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</si>
  <si>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</si>
  <si>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</si>
  <si>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</si>
  <si>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</si>
  <si>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</si>
  <si>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</si>
  <si>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</si>
  <si>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</si>
  <si>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</si>
  <si>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</si>
  <si>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</si>
  <si>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</si>
  <si>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</si>
  <si>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</si>
  <si>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</si>
  <si>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</si>
  <si>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</si>
  <si>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</si>
  <si>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</si>
  <si>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</si>
  <si>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#</t>
  </si>
  <si>
    <t>Total</t>
  </si>
  <si>
    <t>Approved</t>
  </si>
  <si>
    <t>Notes</t>
  </si>
  <si>
    <t>pcs:</t>
  </si>
  <si>
    <t>Price for 1pcs</t>
  </si>
  <si>
    <t>USD</t>
  </si>
  <si>
    <t>8/13/2019</t>
  </si>
  <si>
    <t>A+ ISI Fine_Course Coil Driver D0901039v3.PrjPCB</t>
  </si>
  <si>
    <t>Mohana Mageswaran</t>
  </si>
  <si>
    <t>D0901039</t>
  </si>
  <si>
    <t>v3</t>
  </si>
  <si>
    <t>None</t>
  </si>
  <si>
    <t>8:59:27 AM</t>
  </si>
  <si>
    <t>Bill of Materials For Project [A+ ISI Fine_Course Coil Driver D0901039v3.PrjPCB] (No PCB Document Selected)</t>
  </si>
  <si>
    <t>40</t>
  </si>
  <si>
    <t>Designator</t>
  </si>
  <si>
    <t>C1, C2, C32_Coarse Coil Driver, C32_Fine Coil Driver, C34_Coarse Coil Driver, C34_Fine Coil Driver</t>
  </si>
  <si>
    <t>TP1, TP2, TP3, TP4, TP5, TP6, TP7_Coarse Coil Driver, TP7_Fine Coil Driver, TP8_Coarse Coil Driver, TP8_Fine Coil Driver, TP9_Coarse Coil Driver, TP9_Fine Coil Driver, TP10_Coarse Coil Driver, TP10_Fine Coil Driver, TP11_Coarse Coil Driver, TP11_Fine Coil Driver, TP12_Coarse Coil Driver, TP12_Fine Coil Driver, TP13_Coarse Coil Driver, TP13_Fine Coil Driver, TP14_Coarse Coil Driver, TP14_Fine Coil Driver, TP15_Coarse Coil Driver, TP15_Fine Coil Driver, TP16_Coarse Coil Driver, TP16_Fine Coil Driver, TP17_Coarse Coil Driver, TP17_Fine Coil Driver, TP18_Coarse Coil Driver, TP18_Fine Coil Driver, TP19_Coarse Coil Driver, TP19_Fine Coil Driver, TP20_Coarse Coil Driver, TP20_Fine Coil Driver, TP21_Coarse Coil Driver, TP21_Fine Coil Driver, TP22_Coarse Coil Driver, TP22_Fine Coil Driver, TP23_Coarse Coil Driver, TP23_Fine Coil Driver, TP24_Coarse Coil Driver, TP24_Fine Coil Driver, TP25_Coarse Coil Driver, TP25_Fine Coil Driver</t>
  </si>
  <si>
    <t>R6_Coarse Coil Driver, R6_Fine Coil Driver</t>
  </si>
  <si>
    <t>R8_Coarse Coil Driver, R8_Fine Coil Driver, R20_Coarse Coil Driver, R20_Fine Coil Driver, R30_Coarse Coil Driver, R30_Fine Coil Driver, R43_Coarse Coil Driver, R43_Fine Coil Driver</t>
  </si>
  <si>
    <t>R3_Coarse Coil Driver, R3_Fine Coil Driver, R5_Coarse Coil Driver, R5_Fine Coil Driver, R9_Coarse Coil Driver, R9_Fine Coil Driver, R11_Coarse Coil Driver, R11_Fine Coil Driver, R26_Coarse Coil Driver, R26_Fine Coil Driver, R29_Coarse Coil Driver, R29_Fine Coil Driver, R36_Coarse Coil Driver, R36_Fine Coil Driver, R41_Coarse Coil Driver, R41_Fine Coil Driver</t>
  </si>
  <si>
    <t>R24_Coarse Coil Driver, R24_Fine Coil Driver, R28_Coarse Coil Driver, R28_Fine Coil Driver, R34_Coarse Coil Driver, R34_Fine Coil Driver, R44_Coarse Coil Driver, R44_Fine Coil Driver</t>
  </si>
  <si>
    <t>R10_Coarse Coil Driver, R10_Fine Coil Driver</t>
  </si>
  <si>
    <t>R22_Coarse Coil Driver, R22_Fine Coil Driver, R35_Coarse Coil Driver, R35_Fine Coil Driver</t>
  </si>
  <si>
    <t>R47_Coarse Coil Driver, R47_Fine Coil Driver</t>
  </si>
  <si>
    <t>R4_Coarse Coil Driver, R4_Fine Coil Driver, R12_Coarse Coil Driver, R12_Fine Coil Driver, R15_Coarse Coil Driver, R15_Fine Coil Driver, R16_Coarse Coil Driver, R16_Fine Coil Driver, R18_Coarse Coil Driver, R18_Fine Coil Driver, R19_Coarse Coil Driver, R19_Fine Coil Driver, R37_Coarse Coil Driver, R37_Fine Coil Driver, R38_Coarse Coil Driver, R38_Fine Coil Driver, R39_Coarse Coil Driver, R39_Fine Coil Driver, R40_Coarse Coil Driver, R40_Fine Coil Driver, R48_Coarse Coil Driver, R48_Fine Coil Driver, R54_Coarse Coil Driver, R54_Fine Coil Driver</t>
  </si>
  <si>
    <t>R1, R2, R21_Coarse Coil Driver, R21_Fine Coil Driver, R23_Coarse Coil Driver, R23_Fine Coil Driver, R25_Coarse Coil Driver, R25_Fine Coil Driver, R32_Coarse Coil Driver, R32_Fine Coil Driver, R42_Coarse Coil Driver, R42_Fine Coil Driver, R45_Coarse Coil Driver, R45_Fine Coil Driver, R46_Coarse Coil Driver, R46_Fine Coil Driver, R50_Coarse Coil Driver, R50_Fine Coil Driver, R51_Coarse Coil Driver, R51_Fine Coil Driver, R52_Coarse Coil Driver, R52_Fine Coil Driver</t>
  </si>
  <si>
    <t>R14_Coarse Coil Driver, R14_Fine Coil Driver, R31_Coarse Coil Driver, R31_Fine Coil Driver</t>
  </si>
  <si>
    <t>R27_Coarse Coil Driver, R27_Fine Coil Driver</t>
  </si>
  <si>
    <t>R13_Coarse Coil Driver, R13_Fine Coil Driver, R49_Coarse Coil Driver, R49_Fine Coil Driver, R53_Coarse Coil Driver, R53_Fine Coil Driver</t>
  </si>
  <si>
    <t>K1_Coarse Coil Driver, K1_Fine Coil Driver, K3_Coarse Coil Driver, K3_Fine Coil Driver, K4_Coarse Coil Driver, K4_Fine Coil Driver</t>
  </si>
  <si>
    <t>K2_Coarse Coil Driver, K2_Fine Coil Driver</t>
  </si>
  <si>
    <t>PR1_Coarse Coil Driver, PR1_Fine Coil Driver, PR2_Coarse Coil Driver, PR2_Fine Coil Driver, PR3_Coarse Coil Driver, PR3_Fine Coil Driver, PR4_Coarse Coil Driver, PR4_Fine Coil Driver, PR5_Coarse Coil Driver, PR5_Fine Coil Driver, PR6_Coarse Coil Driver, PR6_Fine Coil Driver, PR7_Coarse Coil Driver, PR7_Fine Coil Driver, PR8_Coarse Coil Driver, PR8_Fine Coil Driver</t>
  </si>
  <si>
    <t>U2_Coarse Coil Driver, U2_Fine Coil Driver, U3_Coarse Coil Driver, U3_Fine Coil Driver, U4_Coarse Coil Driver, U4_Fine Coil Driver, U7_Coarse Coil Driver, U7_Fine Coil Driver</t>
  </si>
  <si>
    <t>S1_Coarse Coil Driver, S1_Fine Coil Driver</t>
  </si>
  <si>
    <t>U6_Coarse Coil Driver, U6_Fine Coil Driver</t>
  </si>
  <si>
    <t>U5_Coarse Coil Driver, U5_Fine Coil Driver, U9_Coarse Coil Driver, U9_Fine Coil Driver</t>
  </si>
  <si>
    <t>DS1, DS2</t>
  </si>
  <si>
    <t>JP1_Coarse Coil Driver, JP1_Fine Coil Driver</t>
  </si>
  <si>
    <t>L1, L2, L3_Coarse Coil Driver, L3_Fine Coil Driver, L4_Coarse Coil Driver, L4_Fine Coil Driver</t>
  </si>
  <si>
    <t>P2, P3</t>
  </si>
  <si>
    <t>P1</t>
  </si>
  <si>
    <t>D1, D2, D3_Coarse Coil Driver, D3_Fine Coil Driver, D4_Coarse Coil Driver, D4_Fine Coil Driver, D5_Coarse Coil Driver, D5_Fine Coil Driver, D6_Coarse Coil Driver, D6_Fine Coil Driver, D7_Coarse Coil Driver, D7_Fine Coil Driver, D8_Coarse Coil Driver, D8_Fine Coil Driver, D9_Coarse Coil Driver, D9_Fine Coil Driver, D10_Coarse Coil Driver, D10_Fine Coil Driver, D11_Coarse Coil Driver, D11_Fine Coil Driver, D12_Coarse Coil Driver, D12_Fine Coil Driver</t>
  </si>
  <si>
    <t>C6_Coarse Coil Driver, C6_Fine Coil Driver, C19_Coarse Coil Driver, C19_Fine Coil Driver, C22_Coarse Coil Driver, C22_Fine Coil Driver, C31_Coarse Coil Driver, C31_Fine Coil Driver</t>
  </si>
  <si>
    <t>C3_Coarse Coil Driver, C3_Fine Coil Driver</t>
  </si>
  <si>
    <t>C4_Coarse Coil Driver, C4_Fine Coil Driver</t>
  </si>
  <si>
    <t>C8_Coarse Coil Driver, C8_Fine Coil Driver</t>
  </si>
  <si>
    <t>C7_Coarse Coil Driver, C7_Fine Coil Driver, C9_Coarse Coil Driver, C9_Fine Coil Driver, C10_Coarse Coil Driver, C10_Fine Coil Driver, C11_Coarse Coil Driver, C11_Fine Coil Driver, C12_Coarse Coil Driver, C12_Fine Coil Driver, C13_Coarse Coil Driver, C13_Fine Coil Driver, C14_Coarse Coil Driver, C14_Fine Coil Driver, C16_Coarse Coil Driver, C16_Fine Coil Driver, C17_Coarse Coil Driver, C17_Fine Coil Driver, C18_Coarse Coil Driver, C18_Fine Coil Driver, C21_Coarse Coil Driver, C21_Fine Coil Driver, C23_Coarse Coil Driver, C23_Fine Coil Driver, C24_Coarse Coil Driver, C24_Fine Coil Driver, C25_Coarse Coil Driver, C25_Fine Coil Driver, C26_Coarse Coil Driver, C26_Fine Coil Driver, C27_Coarse Coil Driver, C27_Fine Coil Driver, C28_Coarse Coil Driver, C28_Fine Coil Driver, C30_Coarse Coil Driver, C30_Fine Coil Driver, C33_Coarse Coil Driver, C33_Fine Coil Driver, C35_Coarse Coil Driver, C35_Fine Coil Driver</t>
  </si>
  <si>
    <t>C20_Coarse Coil Driver, C20_Fine Coil Driver, C29_Coarse Coil Driver, C29_Fine Coil Driver</t>
  </si>
  <si>
    <t>U1_Coarse Coil Driver, U1_Fine Coil Driver, U8_Coarse Coil Driver, U8_Fine Coil Driver</t>
  </si>
  <si>
    <t>U10_Coarse Coil Driver, U10_Fine Coil Driver</t>
  </si>
  <si>
    <t>F2_Coarse Coil Driver, F2_Fine Coil Driver</t>
  </si>
  <si>
    <t>F1_Coarse Coil Driver, F1_Fine Coil Driver</t>
  </si>
  <si>
    <t>1_Coarse Coil Driver, 1_Fine Coil Driver</t>
  </si>
  <si>
    <t>Comment</t>
  </si>
  <si>
    <t>47 uF, 35V</t>
  </si>
  <si>
    <t>SMT_TP</t>
  </si>
  <si>
    <t>499</t>
  </si>
  <si>
    <t>100 ohm</t>
  </si>
  <si>
    <t>20K</t>
  </si>
  <si>
    <t>10K</t>
  </si>
  <si>
    <t>4.02K</t>
  </si>
  <si>
    <t>3.01K</t>
  </si>
  <si>
    <t>2.87k</t>
  </si>
  <si>
    <t>2K</t>
  </si>
  <si>
    <t>1K</t>
  </si>
  <si>
    <t>0.1, 1W</t>
  </si>
  <si>
    <t>0.1, 3W</t>
  </si>
  <si>
    <t>0 ohm</t>
  </si>
  <si>
    <t>SPDT</t>
  </si>
  <si>
    <t>DPST</t>
  </si>
  <si>
    <t>PIN Receptacle</t>
  </si>
  <si>
    <t>OP27GS</t>
  </si>
  <si>
    <t>NC_SWITCH</t>
  </si>
  <si>
    <t>LT1125CS</t>
  </si>
  <si>
    <t>LM12</t>
  </si>
  <si>
    <t>LED0</t>
  </si>
  <si>
    <t>Jumper</t>
  </si>
  <si>
    <t>1.43 uH, 12A, choke</t>
  </si>
  <si>
    <t>Header 20</t>
  </si>
  <si>
    <t>Header 8</t>
  </si>
  <si>
    <t>1N4001</t>
  </si>
  <si>
    <t>47uF Tant</t>
  </si>
  <si>
    <t>33pF</t>
  </si>
  <si>
    <t>20uF</t>
  </si>
  <si>
    <t>2.2 nF</t>
  </si>
  <si>
    <t>1uF, 50V</t>
  </si>
  <si>
    <t>0.47uF</t>
  </si>
  <si>
    <t>AD826AN</t>
  </si>
  <si>
    <t>CD4013</t>
  </si>
  <si>
    <t>FUSE</t>
  </si>
  <si>
    <t>2N2222</t>
  </si>
  <si>
    <t>Manufacturer 1</t>
  </si>
  <si>
    <t>KEMET</t>
  </si>
  <si>
    <t>Ohmite</t>
  </si>
  <si>
    <t>Panasonic</t>
  </si>
  <si>
    <t>Vishay Dale</t>
  </si>
  <si>
    <t>Vishay</t>
  </si>
  <si>
    <t>Vishay BCcomponents</t>
  </si>
  <si>
    <t>Omron</t>
  </si>
  <si>
    <t>Mill-Max</t>
  </si>
  <si>
    <t>Texas Instruments</t>
  </si>
  <si>
    <t>Canadian Thermostats</t>
  </si>
  <si>
    <t>Analog Devices / Linear Technology</t>
  </si>
  <si>
    <t>TI National Semiconductor</t>
  </si>
  <si>
    <t>Broadcom Avago</t>
  </si>
  <si>
    <t>AMPHENOL ICC (FCI)</t>
  </si>
  <si>
    <t>Molex</t>
  </si>
  <si>
    <t>Diodes</t>
  </si>
  <si>
    <t>Vishay Sprague</t>
  </si>
  <si>
    <t>Kyocera AVX</t>
  </si>
  <si>
    <t>Electronic Concepts</t>
  </si>
  <si>
    <t>Sams</t>
  </si>
  <si>
    <t>Rochester Electronics</t>
  </si>
  <si>
    <t>Littelfuse</t>
  </si>
  <si>
    <t>Central Semiconductor</t>
  </si>
  <si>
    <t>Manufacturer Part Number 1</t>
  </si>
  <si>
    <t>T491X476K035AT</t>
  </si>
  <si>
    <t>5016</t>
  </si>
  <si>
    <t>ERA-8AEB4990V</t>
  </si>
  <si>
    <t>TNPW1206100RBEEA</t>
  </si>
  <si>
    <t>TNPU120620K0BZEN00</t>
  </si>
  <si>
    <t>TNPW120610K0BETY</t>
  </si>
  <si>
    <t>ERA-8AEB4021V</t>
  </si>
  <si>
    <t>ERA8AEB3011V</t>
  </si>
  <si>
    <t>ERA-8AEB2871V</t>
  </si>
  <si>
    <t>ERA8AEB202V</t>
  </si>
  <si>
    <t>TNPU12061K00BZEN00</t>
  </si>
  <si>
    <t>ERJ-L1WKF10CU</t>
  </si>
  <si>
    <t>PAC300001007FAC000</t>
  </si>
  <si>
    <t>ERJ-8GEY0R00V</t>
  </si>
  <si>
    <t>JQ1A-24V-F</t>
  </si>
  <si>
    <t>G4W-2214P-US-HP-DC24</t>
  </si>
  <si>
    <t>0405-0-15-15-34-27-04-0</t>
  </si>
  <si>
    <t>OPA227U</t>
  </si>
  <si>
    <t>F20A13505ACFA06E</t>
  </si>
  <si>
    <t>LT1125CSW#PBF</t>
  </si>
  <si>
    <t>LM12CLK/NOPB</t>
  </si>
  <si>
    <t>HSMG-C150</t>
  </si>
  <si>
    <t>999-11-210-10-000000</t>
  </si>
  <si>
    <t>ETQ-P3H1R4BFA</t>
  </si>
  <si>
    <t>71918-120LF</t>
  </si>
  <si>
    <t>26-61-4080</t>
  </si>
  <si>
    <t>1N4001-T</t>
  </si>
  <si>
    <t>597D476X9050Z2T</t>
  </si>
  <si>
    <t>C1206C330J5GAC-TU</t>
  </si>
  <si>
    <t>FFB14E0206K</t>
  </si>
  <si>
    <t>ECR223CF</t>
  </si>
  <si>
    <t>CL31F105ZBFNNNE</t>
  </si>
  <si>
    <t>C1206F474K5RACTU</t>
  </si>
  <si>
    <t>AD826ARZ</t>
  </si>
  <si>
    <t>CD4013BM</t>
  </si>
  <si>
    <t>01530009Z</t>
  </si>
  <si>
    <t>01530008Z</t>
  </si>
  <si>
    <t>2N2222A</t>
  </si>
  <si>
    <t>Case/Package</t>
  </si>
  <si>
    <t>2917</t>
  </si>
  <si>
    <t/>
  </si>
  <si>
    <t>1206</t>
  </si>
  <si>
    <t>2512</t>
  </si>
  <si>
    <t>Conformal</t>
  </si>
  <si>
    <t>DIP</t>
  </si>
  <si>
    <t>0405</t>
  </si>
  <si>
    <t>D</t>
  </si>
  <si>
    <t>SOIC</t>
  </si>
  <si>
    <t>TO-3</t>
  </si>
  <si>
    <t>SMD/SMT</t>
  </si>
  <si>
    <t>3024</t>
  </si>
  <si>
    <t>Radial</t>
  </si>
  <si>
    <t>R</t>
  </si>
  <si>
    <t>TO-18</t>
  </si>
  <si>
    <t>Footprint</t>
  </si>
  <si>
    <t>2917 (7343 Metric)</t>
  </si>
  <si>
    <t>3216[1206]</t>
  </si>
  <si>
    <t>CR6332</t>
  </si>
  <si>
    <t>AXIAL-0.9</t>
  </si>
  <si>
    <t>PANASONIC RELAY_5A</t>
  </si>
  <si>
    <t>OMRON_RELAY</t>
  </si>
  <si>
    <t>Pin Receptacle</t>
  </si>
  <si>
    <t>SO8</t>
  </si>
  <si>
    <t>F11-E06</t>
  </si>
  <si>
    <t>SW16_N</t>
  </si>
  <si>
    <t>TO3/4P</t>
  </si>
  <si>
    <t>1206 LED</t>
  </si>
  <si>
    <t>JP1</t>
  </si>
  <si>
    <t>Power choke</t>
  </si>
  <si>
    <t>IDC 20 _VERTICAL</t>
  </si>
  <si>
    <t>8 PIN_MOLEX(0.156)</t>
  </si>
  <si>
    <t>DO-41</t>
  </si>
  <si>
    <t>CAP 3024</t>
  </si>
  <si>
    <t>1206 (3216 Metric) CAP</t>
  </si>
  <si>
    <t>20uF CAP</t>
  </si>
  <si>
    <t>2.2nF_Cap</t>
  </si>
  <si>
    <t>SO-8_N</t>
  </si>
  <si>
    <t>M14A_N</t>
  </si>
  <si>
    <t>Little Fuse_09</t>
  </si>
  <si>
    <t>Little Fuse_08</t>
  </si>
  <si>
    <t>Description</t>
  </si>
  <si>
    <t>Solid Tantalum Chip Capacitor, Standard T491 Series - Industrial Grade</t>
  </si>
  <si>
    <t>PC Test Point, Compact Phosphor Bronze, Silver Plating Surface Mount Mounting Type</t>
  </si>
  <si>
    <t>499 Ohms ±0.1% 0.25W, 1/4W Chip Resistor 1206 (3216 Metric) Automotive AEC-Q200 Thin Film</t>
  </si>
  <si>
    <t>100 Ohms ±0.1% 0.4W, 2/5W Chip Resistor 1206 (3216 Metric) Anti-Sulfur, Automotive AEC-Q200, Moisture Resistant Thin Film</t>
  </si>
  <si>
    <t>20 kOhms ±0.1% 0.25W, 1/4W Chip Resistor 1206 (3216 Metric) Anti-Sulfur, Automotive AEC-Q200, Moisture Resistant Thin Film</t>
  </si>
  <si>
    <t>10 kOhms ±0.1% 0.25W, 1/4W Chip Resistor 1206 (3216 Metric)  Thin Film</t>
  </si>
  <si>
    <t>4.02 kOhms ±0.1% 0.25W, 1/4W Chip Resistor 1206 (3216 Metric) Automotive AEC-Q200 Thin Film</t>
  </si>
  <si>
    <t>3.01 kOhms ±0.1% 0.25W, 1/4W Chip Resistor 1206 (3216 Metric) Automotive AEC-Q200 Thin Film</t>
  </si>
  <si>
    <t>2.87 kOhms ±0.1% 0.25W, 1/4W Chip Resistor 1206 (3216 Metric) Automotive AEC-Q200 Thin Film</t>
  </si>
  <si>
    <t>2 kOhms ±0.1% 0.25W, 1/4W Chip Resistor 1206 (3216 Metric) Automotive AEC-Q200 Thin Film</t>
  </si>
  <si>
    <t>Semiconductor Resistor</t>
  </si>
  <si>
    <t>Resistor</t>
  </si>
  <si>
    <t>100 mOhms ±1% 3W Through Hole Resistor Axial Flame Retardant Coating, Pulse Withstanding, Safety Wirewound</t>
  </si>
  <si>
    <t>0 Ohms Jumper 0.25W, 1/4W Chip Resistor 1206 (3216 Metric) Automotive AEC-Q200 Thick Film</t>
  </si>
  <si>
    <t>General Purpose Relay SPST-NO (1 Form A) 24VDC Coil Through Hole</t>
  </si>
  <si>
    <t>OMRON DPST RELAY</t>
  </si>
  <si>
    <t>Pin Receptacle Connector 0.032" ~ 0.046" (0.81mm ~ 1.17mm) Standard Tail Press-Fit</t>
  </si>
  <si>
    <t>Low-Noise, Precision Operational Amplifier</t>
  </si>
  <si>
    <t>Cantherm Thermostat</t>
  </si>
  <si>
    <t>Quad Low Noise, High-Speed Precision Operational Amplifier</t>
  </si>
  <si>
    <t>High Current Operational Amplifier</t>
  </si>
  <si>
    <t>Green 572nm LED Indication - Discrete 2.2V 1206 (3216 Metric)</t>
  </si>
  <si>
    <t>Jumper Wire</t>
  </si>
  <si>
    <t>1.43µH Shielded Wirewound Inductor 12A 4.52mOhm Max Nonstandard, 4 Lead</t>
  </si>
  <si>
    <t>Header, 20-Pin</t>
  </si>
  <si>
    <t>Header, 8-Pin</t>
  </si>
  <si>
    <t>Diode Standard 50V 1A Through Hole DO-41</t>
  </si>
  <si>
    <t>47µF Conformal Coated Tantalum Capacitors 50V 3024 (7660 Metric) 240mOhm</t>
  </si>
  <si>
    <t>20µF Film Capacitor 60V 100V Polyester, Metallized Radial</t>
  </si>
  <si>
    <t>1µF -20%, +80% 50V Ceramic Capacitor Y5V (F) 1206 (3216 Metric)</t>
  </si>
  <si>
    <t>0.47µF ±10% 50V Ceramic Capacitor X7R 1206 (3216 Metric)</t>
  </si>
  <si>
    <t>High-Speed, Low-Power Dual Operational Amplifier</t>
  </si>
  <si>
    <t>D Flip Flop</t>
  </si>
  <si>
    <t>Fuse Holder 15A 32V 1 Circuit Blade PCB</t>
  </si>
  <si>
    <t>Bipolar (BJT) Transistor NPN 40V 800mA 300MHz 500mW Through Hole TO-18</t>
  </si>
  <si>
    <t>Quantity</t>
  </si>
  <si>
    <t>Supplier 1</t>
  </si>
  <si>
    <t>Digi-Key</t>
  </si>
  <si>
    <t>Supplier Part Number 1</t>
  </si>
  <si>
    <t>399-3821-1-ND</t>
  </si>
  <si>
    <t>36-5016CT-ND</t>
  </si>
  <si>
    <t>P499BCCT-ND</t>
  </si>
  <si>
    <t>TNP100ACCT-ND</t>
  </si>
  <si>
    <t>TNPU20.0KBCCT-ND</t>
  </si>
  <si>
    <t>541-3924-1-ND</t>
  </si>
  <si>
    <t>P4.02KBCCT-ND</t>
  </si>
  <si>
    <t>P3.01KBCCT-ND</t>
  </si>
  <si>
    <t>P2.87KBCCT-ND</t>
  </si>
  <si>
    <t>P2.0KBCCT-ND</t>
  </si>
  <si>
    <t>TNPU1.00KBCCT-ND</t>
  </si>
  <si>
    <t>P100MCT-ND</t>
  </si>
  <si>
    <t>PPC3D.10CT-ND</t>
  </si>
  <si>
    <t>P0.0ECT-ND</t>
  </si>
  <si>
    <t>255-2069-ND</t>
  </si>
  <si>
    <t>Z964-ND</t>
  </si>
  <si>
    <t>ED90326-ND</t>
  </si>
  <si>
    <t>OPA227U-ND</t>
  </si>
  <si>
    <t>317-1013-ND</t>
  </si>
  <si>
    <t>LT1125CSW#PBF-ND</t>
  </si>
  <si>
    <t>516-1443-1-ND</t>
  </si>
  <si>
    <t>ED1335-ND</t>
  </si>
  <si>
    <t>PCD1572CT-ND</t>
  </si>
  <si>
    <t>609-1755-ND</t>
  </si>
  <si>
    <t>WM5230-ND</t>
  </si>
  <si>
    <t>1N4001DICT-ND</t>
  </si>
  <si>
    <t>718-1408-1-ND</t>
  </si>
  <si>
    <t>399-1199-1-ND</t>
  </si>
  <si>
    <t>478-2592-ND</t>
  </si>
  <si>
    <t>1276-1204-1-ND</t>
  </si>
  <si>
    <t>399-11598-1-ND</t>
  </si>
  <si>
    <t>AD826ARZ-ND</t>
  </si>
  <si>
    <t>296-12972-5-ND</t>
  </si>
  <si>
    <t>F066-ND</t>
  </si>
  <si>
    <t>F065-ND</t>
  </si>
  <si>
    <t>2N2222ACS-ND</t>
  </si>
  <si>
    <t>Supplier Stock 1</t>
  </si>
  <si>
    <t>Supplier Unit Price 1</t>
  </si>
  <si>
    <t>Supplier Order Qty 1</t>
  </si>
  <si>
    <t>Supplier Subtotal 1</t>
  </si>
  <si>
    <t>Supplier Currency 1</t>
  </si>
  <si>
    <t>C:\Dean\A+\ISI Coil Driver D0902744\A+ ISI Fine_Course Coil Driver D0901039v3\A+ ISI Fine_Course Coil Driver D0901039v3.PrjPCB</t>
  </si>
  <si>
    <t>295</t>
  </si>
  <si>
    <t>8/13/2019 8:59:27 AM</t>
  </si>
  <si>
    <t>Bill of Materials</t>
  </si>
  <si>
    <t>BOM_PartType</t>
  </si>
  <si>
    <t>BOM</t>
  </si>
  <si>
    <t>CIT Inventory</t>
  </si>
  <si>
    <t>ECR223GF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</si>
</sst>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C09]dd\-mmm\-yy;@"/>
    <numFmt numFmtId="165" formatCode="[$-409]h:mm:ss\ AM/PM;@"/>
    <numFmt numFmtId="166" formatCode="&quot;$&quot;#,##0.00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b/>
      <i/>
      <sz val="18"/>
      <name val="Arial"/>
      <family val="2"/>
    </font>
    <font>
      <u/>
      <sz val="10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79998168889431442"/>
        <bgColor indexed="65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/>
      <right style="medium">
        <color theme="3"/>
      </right>
      <top/>
      <bottom/>
      <diagonal/>
    </border>
    <border>
      <left/>
      <right/>
      <top/>
      <bottom style="medium">
        <color theme="3"/>
      </bottom>
      <diagonal/>
    </border>
    <border>
      <left style="thin">
        <color auto="1"/>
      </left>
      <right style="thin">
        <color indexed="64"/>
      </right>
      <top style="thin">
        <color theme="3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15" fillId="0" borderId="0" applyNumberFormat="0" applyFill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</cellStyleXfs>
  <cellXfs count="151">
    <xf numFmtId="0" fontId="0" fillId="0" borderId="0" xfId="0"/>
    <xf numFmtId="14" fontId="0" fillId="0" borderId="0" xfId="0" applyNumberFormat="1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2" xfId="0" applyFill="1" applyBorder="1" applyAlignment="1"/>
    <xf numFmtId="0" fontId="5" fillId="0" borderId="0" xfId="0" applyFont="1" applyBorder="1" applyAlignment="1"/>
    <xf numFmtId="164" fontId="0" fillId="0" borderId="4" xfId="0" applyNumberFormat="1" applyBorder="1" applyAlignment="1">
      <alignment horizontal="left"/>
    </xf>
    <xf numFmtId="165" fontId="0" fillId="0" borderId="4" xfId="0" applyNumberFormat="1" applyBorder="1" applyAlignment="1">
      <alignment horizontal="left"/>
    </xf>
    <xf numFmtId="0" fontId="6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3" fillId="3" borderId="5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49" fontId="0" fillId="0" borderId="4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NumberFormat="1" applyFont="1" applyFill="1" applyBorder="1" applyAlignment="1" applyProtection="1">
      <protection locked="0"/>
    </xf>
    <xf numFmtId="0" fontId="0" fillId="2" borderId="11" xfId="0" applyFill="1" applyBorder="1" applyAlignment="1"/>
    <xf numFmtId="0" fontId="3" fillId="0" borderId="1" xfId="0" applyFont="1" applyBorder="1" applyAlignment="1">
      <alignment horizontal="left"/>
    </xf>
    <xf numFmtId="0" fontId="3" fillId="0" borderId="0" xfId="0" applyFont="1" applyBorder="1" applyAlignment="1"/>
    <xf numFmtId="0" fontId="0" fillId="0" borderId="11" xfId="0" applyBorder="1" applyAlignment="1">
      <alignment vertical="top"/>
    </xf>
    <xf numFmtId="0" fontId="0" fillId="0" borderId="0" xfId="0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11" xfId="0" applyFill="1" applyBorder="1" applyAlignment="1"/>
    <xf numFmtId="0" fontId="0" fillId="4" borderId="22" xfId="0" applyFill="1" applyBorder="1" applyAlignment="1"/>
    <xf numFmtId="0" fontId="3" fillId="0" borderId="1" xfId="0" applyFont="1" applyBorder="1" applyAlignment="1"/>
    <xf numFmtId="0" fontId="4" fillId="3" borderId="4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vertical="top"/>
    </xf>
    <xf numFmtId="0" fontId="3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vertical="top"/>
    </xf>
    <xf numFmtId="0" fontId="9" fillId="0" borderId="23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Border="1"/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vertical="top"/>
    </xf>
    <xf numFmtId="0" fontId="12" fillId="0" borderId="0" xfId="0" applyFont="1" applyBorder="1" applyAlignment="1">
      <alignment vertical="top"/>
    </xf>
    <xf numFmtId="0" fontId="11" fillId="0" borderId="0" xfId="0" applyNumberFormat="1" applyFont="1" applyFill="1" applyBorder="1" applyAlignment="1" applyProtection="1">
      <alignment horizontal="right" vertical="top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/>
    <xf numFmtId="0" fontId="0" fillId="0" borderId="1" xfId="0" applyBorder="1" applyAlignment="1">
      <alignment vertical="top"/>
    </xf>
    <xf numFmtId="0" fontId="0" fillId="4" borderId="0" xfId="0" applyFill="1" applyBorder="1" applyAlignment="1"/>
    <xf numFmtId="0" fontId="0" fillId="4" borderId="0" xfId="0" applyFill="1" applyBorder="1" applyAlignment="1">
      <alignment vertical="top"/>
    </xf>
    <xf numFmtId="0" fontId="0" fillId="4" borderId="18" xfId="0" applyFill="1" applyBorder="1" applyAlignment="1">
      <alignment vertical="top"/>
    </xf>
    <xf numFmtId="0" fontId="0" fillId="4" borderId="19" xfId="0" applyFill="1" applyBorder="1" applyAlignment="1"/>
    <xf numFmtId="0" fontId="0" fillId="4" borderId="19" xfId="0" applyFill="1" applyBorder="1" applyAlignment="1">
      <alignment vertical="top"/>
    </xf>
    <xf numFmtId="0" fontId="0" fillId="4" borderId="17" xfId="0" applyFill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9" xfId="0" applyBorder="1" applyAlignment="1">
      <alignment vertical="top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top"/>
    </xf>
    <xf numFmtId="0" fontId="0" fillId="4" borderId="8" xfId="0" applyFill="1" applyBorder="1"/>
    <xf numFmtId="0" fontId="0" fillId="4" borderId="10" xfId="0" applyFill="1" applyBorder="1"/>
    <xf numFmtId="14" fontId="0" fillId="0" borderId="4" xfId="0" applyNumberFormat="1" applyBorder="1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25" xfId="0" applyBorder="1" applyAlignment="1">
      <alignment vertical="top"/>
    </xf>
    <xf numFmtId="14" fontId="0" fillId="0" borderId="26" xfId="0" applyNumberFormat="1" applyBorder="1" applyAlignment="1">
      <alignment vertical="top"/>
    </xf>
    <xf numFmtId="0" fontId="0" fillId="0" borderId="32" xfId="0" applyBorder="1" applyAlignment="1">
      <alignment vertical="top"/>
    </xf>
    <xf numFmtId="0" fontId="11" fillId="0" borderId="11" xfId="0" applyNumberFormat="1" applyFont="1" applyFill="1" applyBorder="1" applyAlignment="1" applyProtection="1">
      <alignment horizontal="left" vertical="top"/>
      <protection locked="0"/>
    </xf>
    <xf numFmtId="0" fontId="0" fillId="0" borderId="11" xfId="0" applyBorder="1"/>
    <xf numFmtId="0" fontId="0" fillId="0" borderId="24" xfId="0" applyBorder="1"/>
    <xf numFmtId="0" fontId="0" fillId="0" borderId="33" xfId="0" applyBorder="1" applyAlignment="1">
      <alignment vertical="top"/>
    </xf>
    <xf numFmtId="0" fontId="10" fillId="0" borderId="33" xfId="0" applyNumberFormat="1" applyFont="1" applyFill="1" applyBorder="1" applyAlignment="1" applyProtection="1">
      <alignment horizontal="left" vertical="top"/>
      <protection locked="0"/>
    </xf>
    <xf numFmtId="0" fontId="10" fillId="0" borderId="30" xfId="0" applyNumberFormat="1" applyFont="1" applyFill="1" applyBorder="1" applyAlignment="1" applyProtection="1">
      <alignment horizontal="left" vertical="top"/>
      <protection locked="0"/>
    </xf>
    <xf numFmtId="0" fontId="10" fillId="0" borderId="1" xfId="0" applyNumberFormat="1" applyFont="1" applyFill="1" applyBorder="1" applyAlignment="1" applyProtection="1">
      <alignment horizontal="left" vertical="top"/>
      <protection locked="0"/>
    </xf>
    <xf numFmtId="0" fontId="2" fillId="0" borderId="1" xfId="0" applyNumberFormat="1" applyFont="1" applyFill="1" applyBorder="1" applyAlignment="1" applyProtection="1">
      <alignment vertical="top"/>
      <protection locked="0"/>
    </xf>
    <xf numFmtId="2" fontId="0" fillId="0" borderId="1" xfId="0" applyNumberFormat="1" applyBorder="1" applyAlignment="1">
      <alignment horizontal="right" vertical="top"/>
    </xf>
    <xf numFmtId="0" fontId="2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11" xfId="0" applyNumberFormat="1" applyFont="1" applyFill="1" applyBorder="1" applyAlignment="1" applyProtection="1">
      <alignment vertical="top"/>
      <protection locked="0"/>
    </xf>
    <xf numFmtId="0" fontId="6" fillId="0" borderId="35" xfId="0" applyNumberFormat="1" applyFont="1" applyFill="1" applyBorder="1" applyAlignment="1" applyProtection="1">
      <protection locked="0"/>
    </xf>
    <xf numFmtId="0" fontId="2" fillId="0" borderId="31" xfId="0" applyNumberFormat="1" applyFont="1" applyFill="1" applyBorder="1" applyAlignment="1" applyProtection="1">
      <protection locked="0"/>
    </xf>
    <xf numFmtId="0" fontId="6" fillId="7" borderId="14" xfId="0" applyFont="1" applyFill="1" applyBorder="1" applyAlignment="1">
      <alignment horizontal="center" vertical="center"/>
    </xf>
    <xf numFmtId="0" fontId="3" fillId="0" borderId="34" xfId="0" applyNumberFormat="1" applyFont="1" applyFill="1" applyBorder="1" applyAlignment="1" applyProtection="1">
      <alignment vertical="top"/>
      <protection locked="0"/>
    </xf>
    <xf numFmtId="0" fontId="13" fillId="0" borderId="32" xfId="0" applyNumberFormat="1" applyFont="1" applyFill="1" applyBorder="1" applyAlignment="1" applyProtection="1">
      <alignment horizontal="left" vertical="top"/>
      <protection locked="0"/>
    </xf>
    <xf numFmtId="0" fontId="12" fillId="0" borderId="11" xfId="0" applyFont="1" applyFill="1" applyBorder="1" applyAlignment="1">
      <alignment vertical="top"/>
    </xf>
    <xf numFmtId="1" fontId="12" fillId="0" borderId="11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vertical="top"/>
    </xf>
    <xf numFmtId="0" fontId="0" fillId="0" borderId="27" xfId="0" applyBorder="1" applyAlignment="1">
      <alignment vertical="top"/>
    </xf>
    <xf numFmtId="166" fontId="14" fillId="0" borderId="0" xfId="0" applyNumberFormat="1" applyFont="1" applyBorder="1" applyAlignment="1">
      <alignment vertical="top"/>
    </xf>
    <xf numFmtId="166" fontId="12" fillId="0" borderId="0" xfId="0" applyNumberFormat="1" applyFont="1" applyBorder="1" applyAlignment="1">
      <alignment vertical="top"/>
    </xf>
    <xf numFmtId="166" fontId="0" fillId="0" borderId="27" xfId="0" applyNumberFormat="1" applyBorder="1" applyAlignment="1">
      <alignment vertical="top"/>
    </xf>
    <xf numFmtId="0" fontId="13" fillId="0" borderId="11" xfId="0" applyNumberFormat="1" applyFont="1" applyFill="1" applyBorder="1" applyAlignment="1" applyProtection="1">
      <alignment horizontal="left" vertical="top"/>
      <protection locked="0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27" xfId="0" applyBorder="1" applyAlignment="1">
      <alignment vertical="top" wrapText="1"/>
    </xf>
    <xf numFmtId="0" fontId="0" fillId="0" borderId="11" xfId="0" applyBorder="1" applyAlignment="1">
      <alignment wrapText="1"/>
    </xf>
    <xf numFmtId="0" fontId="11" fillId="0" borderId="0" xfId="0" applyNumberFormat="1" applyFont="1" applyFill="1" applyBorder="1" applyAlignment="1" applyProtection="1">
      <alignment horizontal="left" vertical="top" wrapText="1"/>
      <protection locked="0"/>
    </xf>
    <xf numFmtId="0" fontId="10" fillId="0" borderId="1" xfId="0" applyNumberFormat="1" applyFont="1" applyFill="1" applyBorder="1" applyAlignment="1" applyProtection="1">
      <alignment horizontal="center" vertical="top" wrapText="1"/>
      <protection locked="0"/>
    </xf>
    <xf numFmtId="0" fontId="10" fillId="0" borderId="0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 wrapText="1"/>
    </xf>
    <xf numFmtId="0" fontId="0" fillId="2" borderId="0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6" fillId="7" borderId="14" xfId="0" applyNumberFormat="1" applyFont="1" applyFill="1" applyBorder="1" applyAlignment="1">
      <alignment horizontal="center" vertical="center" wrapText="1"/>
    </xf>
    <xf numFmtId="0" fontId="0" fillId="0" borderId="27" xfId="0" applyNumberFormat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2" fontId="0" fillId="0" borderId="1" xfId="0" applyNumberFormat="1" applyBorder="1" applyAlignment="1">
      <alignment horizontal="right"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1" xfId="0" quotePrefix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0" fontId="8" fillId="2" borderId="2" xfId="0" quotePrefix="1" applyFont="1" applyFill="1" applyBorder="1" applyAlignment="1">
      <alignment vertical="center"/>
    </xf>
    <xf numFmtId="1" fontId="11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4" fillId="3" borderId="12" xfId="0" quotePrefix="1" applyFont="1" applyFill="1" applyBorder="1" applyAlignment="1">
      <alignment horizontal="center" vertical="center" wrapText="1"/>
    </xf>
    <xf numFmtId="0" fontId="6" fillId="0" borderId="13" xfId="0" quotePrefix="1" applyFont="1" applyBorder="1" applyAlignment="1">
      <alignment horizontal="center" vertical="center" wrapText="1"/>
    </xf>
    <xf numFmtId="0" fontId="6" fillId="5" borderId="14" xfId="0" quotePrefix="1" applyFont="1" applyFill="1" applyBorder="1" applyAlignment="1">
      <alignment horizontal="center" vertical="center" wrapText="1"/>
    </xf>
    <xf numFmtId="0" fontId="6" fillId="0" borderId="13" xfId="0" quotePrefix="1" applyFont="1" applyBorder="1" applyAlignment="1">
      <alignment horizontal="center" vertical="center"/>
    </xf>
    <xf numFmtId="0" fontId="6" fillId="5" borderId="14" xfId="0" quotePrefix="1" applyFont="1" applyFill="1" applyBorder="1" applyAlignment="1">
      <alignment horizontal="center" vertical="center"/>
    </xf>
    <xf numFmtId="0" fontId="15" fillId="0" borderId="13" xfId="2" quotePrefix="1" applyBorder="1" applyAlignment="1">
      <alignment horizontal="center" vertical="center" wrapText="1"/>
    </xf>
    <xf numFmtId="0" fontId="15" fillId="5" borderId="14" xfId="2" quotePrefix="1" applyFill="1" applyBorder="1" applyAlignment="1">
      <alignment horizontal="center" vertical="center" wrapText="1"/>
    </xf>
    <xf numFmtId="0" fontId="6" fillId="0" borderId="13" xfId="0" quotePrefix="1" applyNumberFormat="1" applyFont="1" applyBorder="1" applyAlignment="1">
      <alignment horizontal="center" vertical="center" wrapText="1"/>
    </xf>
    <xf numFmtId="0" fontId="6" fillId="5" borderId="14" xfId="0" quotePrefix="1" applyNumberFormat="1" applyFont="1" applyFill="1" applyBorder="1" applyAlignment="1">
      <alignment horizontal="center" vertical="center" wrapText="1"/>
    </xf>
    <xf numFmtId="0" fontId="4" fillId="6" borderId="12" xfId="0" quotePrefix="1" applyFont="1" applyFill="1" applyBorder="1" applyAlignment="1">
      <alignment horizontal="center" vertical="center" wrapText="1"/>
    </xf>
    <xf numFmtId="0" fontId="6" fillId="7" borderId="14" xfId="0" quotePrefix="1" applyFont="1" applyFill="1" applyBorder="1" applyAlignment="1">
      <alignment horizontal="center" vertical="center"/>
    </xf>
    <xf numFmtId="3" fontId="15" fillId="0" borderId="15" xfId="2" quotePrefix="1" applyNumberFormat="1" applyFill="1" applyBorder="1" applyAlignment="1">
      <alignment horizontal="center" vertical="center"/>
    </xf>
    <xf numFmtId="3" fontId="15" fillId="7" borderId="16" xfId="2" quotePrefix="1" applyNumberFormat="1" applyFill="1" applyBorder="1" applyAlignment="1">
      <alignment horizontal="center" vertical="center"/>
    </xf>
    <xf numFmtId="0" fontId="4" fillId="3" borderId="20" xfId="0" quotePrefix="1" applyFont="1" applyFill="1" applyBorder="1" applyAlignment="1">
      <alignment horizontal="center" vertical="center" wrapText="1"/>
    </xf>
    <xf numFmtId="0" fontId="3" fillId="6" borderId="27" xfId="0" quotePrefix="1" applyFont="1" applyFill="1" applyBorder="1" applyAlignment="1">
      <alignment horizontal="center" vertical="center" wrapText="1"/>
    </xf>
    <xf numFmtId="0" fontId="0" fillId="3" borderId="6" xfId="0" quotePrefix="1" applyFill="1" applyBorder="1" applyAlignment="1">
      <alignment horizontal="left" vertical="center"/>
    </xf>
    <xf numFmtId="0" fontId="0" fillId="2" borderId="8" xfId="0" quotePrefix="1" applyFill="1" applyBorder="1" applyAlignment="1">
      <alignment horizontal="left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0" borderId="13" xfId="0" quotePrefix="1" applyFont="1" applyBorder="1" applyAlignment="1">
      <alignment horizontal="center" vertical="center"/>
    </xf>
    <xf numFmtId="0" fontId="0" fillId="0" borderId="13" xfId="0" quotePrefix="1" applyFont="1" applyBorder="1" applyAlignment="1">
      <alignment horizontal="center" vertical="center" wrapText="1"/>
    </xf>
    <xf numFmtId="2" fontId="6" fillId="0" borderId="13" xfId="0" applyNumberFormat="1" applyFont="1" applyBorder="1" applyAlignment="1">
      <alignment horizontal="center" vertical="center"/>
    </xf>
    <xf numFmtId="0" fontId="1" fillId="9" borderId="13" xfId="4" applyBorder="1" applyAlignment="1">
      <alignment horizontal="center" vertical="center" wrapText="1"/>
    </xf>
    <xf numFmtId="0" fontId="1" fillId="9" borderId="14" xfId="4" applyBorder="1" applyAlignment="1">
      <alignment horizontal="center" vertical="center" wrapText="1"/>
    </xf>
    <xf numFmtId="0" fontId="1" fillId="8" borderId="13" xfId="3" quotePrefix="1" applyBorder="1" applyAlignment="1">
      <alignment horizontal="center" vertical="center" wrapText="1"/>
    </xf>
    <xf numFmtId="0" fontId="1" fillId="8" borderId="13" xfId="3" applyBorder="1" applyAlignment="1">
      <alignment horizontal="center" vertical="center" wrapText="1"/>
    </xf>
    <xf numFmtId="0" fontId="1" fillId="8" borderId="14" xfId="3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5">
    <cellStyle name="20% - Accent2" xfId="3" builtinId="34"/>
    <cellStyle name="20% - Accent4" xfId="4" builtinId="42"/>
    <cellStyle name="Hyperlink" xfId="2" builtinId="8"/>
    <cellStyle name="Normal" xfId="0" builtinId="0" customBuiltin="1"/>
    <cellStyle name="Normal 2" xfId="1"/>
  </cellStyles>
  <dxfs count="0"/>
  <tableStyles count="0" defaultTableStyle="TableStyleMedium2" defaultPivotStyle="PivotStyleLight16"/>
  <colors>
    <mruColors>
      <color rgb="FFDAEEF3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octopart-clicks.com/click/altium?manufacturer=Molex&amp;mpn=26-61-4080&amp;seller=Digi-Key&amp;sku=WM5230-ND&amp;country=US&amp;channel=BOM%20Report&amp;" TargetMode="External"/><Relationship Id="rId21" Type="http://schemas.openxmlformats.org/officeDocument/2006/relationships/hyperlink" Target="https://octopart-clicks.com/click/altium?manufacturer=TI%20National%20Semiconductor&amp;mpn=LM12CLK%2FNOPB&amp;seller=Digi-Key&amp;sku=LM12CLK-ND&amp;country=US&amp;channel=BOM%20Report&amp;" TargetMode="External"/><Relationship Id="rId42" Type="http://schemas.openxmlformats.org/officeDocument/2006/relationships/hyperlink" Target="https://octopart-clicks.com/click/altium?manufacturer=Vishay%20Dale&amp;mpn=TNPU120620K0BZEN00&amp;seller=Digi-Key&amp;sku=TNPU20.0KBCCT-ND&amp;country=US&amp;channel=BOM%20Report&amp;ref=man&amp;" TargetMode="External"/><Relationship Id="rId47" Type="http://schemas.openxmlformats.org/officeDocument/2006/relationships/hyperlink" Target="https://octopart-clicks.com/click/altium?manufacturer=Panasonic&amp;mpn=ERA8AEB202V&amp;seller=Digi-Key&amp;sku=P2.0KBCCT-ND&amp;country=US&amp;channel=BOM%20Report&amp;ref=man&amp;" TargetMode="External"/><Relationship Id="rId63" Type="http://schemas.openxmlformats.org/officeDocument/2006/relationships/hyperlink" Target="https://octopart-clicks.com/click/altium?manufacturer=Molex&amp;mpn=26-61-4080&amp;seller=Digi-Key&amp;sku=WM5230-ND&amp;country=US&amp;channel=BOM%20Report&amp;ref=man&amp;" TargetMode="External"/><Relationship Id="rId68" Type="http://schemas.openxmlformats.org/officeDocument/2006/relationships/hyperlink" Target="https://octopart-clicks.com/click/altium?manufacturer=Sams&amp;mpn=CL31F105ZBFNNNE&amp;seller=Digi-Key&amp;sku=1276-1204-1-ND&amp;country=US&amp;channel=BOM%20Report&amp;ref=man&amp;" TargetMode="External"/><Relationship Id="rId84" Type="http://schemas.openxmlformats.org/officeDocument/2006/relationships/hyperlink" Target="https://octopart-clicks.com/click/altium?manufacturer=Panasonic&amp;mpn=ERA8AEB202V&amp;seller=Digi-Key&amp;sku=P2.0KBCCT-ND&amp;country=US&amp;channel=BOM%20Report&amp;ref=supplier&amp;" TargetMode="External"/><Relationship Id="rId89" Type="http://schemas.openxmlformats.org/officeDocument/2006/relationships/hyperlink" Target="https://octopart-clicks.com/click/altium?manufacturer=Panasonic&amp;mpn=JQ1A-24V-F&amp;seller=Digi-Key&amp;sku=255-2069-ND&amp;country=US&amp;channel=BOM%20Report&amp;ref=supplier&amp;" TargetMode="External"/><Relationship Id="rId2" Type="http://schemas.openxmlformats.org/officeDocument/2006/relationships/hyperlink" Target="https://octopart-clicks.com/click/altium?manufacturer=Ohmite&amp;mpn=5016&amp;seller=Digi-Key&amp;sku=36-5016CT-ND&amp;country=US&amp;channel=BOM%20Report&amp;" TargetMode="External"/><Relationship Id="rId16" Type="http://schemas.openxmlformats.org/officeDocument/2006/relationships/hyperlink" Target="https://octopart-clicks.com/click/altium?manufacturer=Omron&amp;mpn=G4W-2214P-US-HP-DC24&amp;seller=Digi-Key&amp;sku=Z964-ND&amp;country=US&amp;channel=BOM%20Report&amp;" TargetMode="External"/><Relationship Id="rId29" Type="http://schemas.openxmlformats.org/officeDocument/2006/relationships/hyperlink" Target="https://octopart-clicks.com/click/altium?manufacturer=KEMET&amp;mpn=C1206C330J5GAC-TU&amp;seller=Digi-Key&amp;sku=399-1199-1-ND&amp;country=US&amp;channel=BOM%20Report&amp;" TargetMode="External"/><Relationship Id="rId107" Type="http://schemas.openxmlformats.org/officeDocument/2006/relationships/hyperlink" Target="https://octopart-clicks.com/click/altium?manufacturer=Texas%20Instruments&amp;mpn=CD4013BM&amp;seller=Digi-Key&amp;sku=296-12972-5-ND&amp;country=US&amp;channel=BOM%20Report&amp;ref=supplier&amp;" TargetMode="External"/><Relationship Id="rId11" Type="http://schemas.openxmlformats.org/officeDocument/2006/relationships/hyperlink" Target="https://octopart-clicks.com/click/altium?manufacturer=Vishay%20Dale&amp;mpn=TNPU12061K00BZEN00&amp;seller=Digi-Key&amp;sku=TNPU1.00KBCCT-ND&amp;country=US&amp;channel=BOM%20Report&amp;" TargetMode="External"/><Relationship Id="rId24" Type="http://schemas.openxmlformats.org/officeDocument/2006/relationships/hyperlink" Target="https://octopart-clicks.com/click/altium?manufacturer=Panasonic&amp;mpn=ETQ-P3H1R4BFA&amp;seller=Digi-Key&amp;sku=PCD1572CT-ND&amp;country=US&amp;channel=BOM%20Report&amp;" TargetMode="External"/><Relationship Id="rId32" Type="http://schemas.openxmlformats.org/officeDocument/2006/relationships/hyperlink" Target="https://octopart-clicks.com/click/altium?manufacturer=KEMET&amp;mpn=C1206F474K5RACTU&amp;seller=Digi-Key&amp;sku=399-11598-1-ND&amp;country=US&amp;channel=BOM%20Report&amp;" TargetMode="External"/><Relationship Id="rId37" Type="http://schemas.openxmlformats.org/officeDocument/2006/relationships/hyperlink" Target="https://octopart-clicks.com/click/altium?manufacturer=Central%20Semiconductor&amp;mpn=2N2222A&amp;seller=Digi-Key&amp;sku=2N2222ACS-ND&amp;country=US&amp;channel=BOM%20Report&amp;" TargetMode="External"/><Relationship Id="rId40" Type="http://schemas.openxmlformats.org/officeDocument/2006/relationships/hyperlink" Target="https://octopart-clicks.com/click/altium?manufacturer=Panasonic&amp;mpn=ERA-8AEB4990V&amp;seller=Digi-Key&amp;sku=P499BCCT-ND&amp;country=US&amp;channel=BOM%20Report&amp;ref=man&amp;" TargetMode="External"/><Relationship Id="rId45" Type="http://schemas.openxmlformats.org/officeDocument/2006/relationships/hyperlink" Target="https://octopart-clicks.com/click/altium?manufacturer=Panasonic&amp;mpn=ERA8AEB3011V&amp;seller=Digi-Key&amp;sku=P3.01KBCCT-ND&amp;country=US&amp;channel=BOM%20Report&amp;ref=man&amp;" TargetMode="External"/><Relationship Id="rId53" Type="http://schemas.openxmlformats.org/officeDocument/2006/relationships/hyperlink" Target="https://octopart-clicks.com/click/altium?manufacturer=Omron&amp;mpn=G4W-2214P-US-HP-DC24&amp;seller=Digi-Key&amp;sku=Z964-ND&amp;country=US&amp;channel=BOM%20Report&amp;ref=man&amp;" TargetMode="External"/><Relationship Id="rId58" Type="http://schemas.openxmlformats.org/officeDocument/2006/relationships/hyperlink" Target="https://octopart-clicks.com/click/altium?manufacturer=TI%20National%20Semiconductor&amp;mpn=LM12CLK%2FNOPB&amp;seller=Digi-Key&amp;sku=LM12CLK-ND&amp;country=US&amp;channel=BOM%20Report&amp;ref=man&amp;" TargetMode="External"/><Relationship Id="rId66" Type="http://schemas.openxmlformats.org/officeDocument/2006/relationships/hyperlink" Target="https://octopart-clicks.com/click/altium?manufacturer=KEMET&amp;mpn=C1206C330J5GAC-TU&amp;seller=Digi-Key&amp;sku=399-1199-1-ND&amp;country=US&amp;channel=BOM%20Report&amp;ref=man&amp;" TargetMode="External"/><Relationship Id="rId74" Type="http://schemas.openxmlformats.org/officeDocument/2006/relationships/hyperlink" Target="https://octopart-clicks.com/click/altium?manufacturer=Central%20Semiconductor&amp;mpn=2N2222A&amp;seller=Digi-Key&amp;sku=2N2222ACS-ND&amp;country=US&amp;channel=BOM%20Report&amp;ref=man&amp;" TargetMode="External"/><Relationship Id="rId79" Type="http://schemas.openxmlformats.org/officeDocument/2006/relationships/hyperlink" Target="https://octopart-clicks.com/click/altium?manufacturer=Vishay%20Dale&amp;mpn=TNPU120620K0BZEN00&amp;seller=Digi-Key&amp;sku=TNPU20.0KBCCT-ND&amp;country=US&amp;channel=BOM%20Report&amp;ref=supplier&amp;" TargetMode="External"/><Relationship Id="rId87" Type="http://schemas.openxmlformats.org/officeDocument/2006/relationships/hyperlink" Target="https://octopart-clicks.com/click/altium?manufacturer=Vishay%20BCcomponents&amp;mpn=PAC300001007FAC000&amp;seller=Digi-Key&amp;sku=PPC3D.10CT-ND&amp;country=US&amp;channel=BOM%20Report&amp;ref=supplier&amp;" TargetMode="External"/><Relationship Id="rId102" Type="http://schemas.openxmlformats.org/officeDocument/2006/relationships/hyperlink" Target="https://octopart-clicks.com/click/altium?manufacturer=KEMET&amp;mpn=C1206C330J5GAC-TU&amp;seller=Digi-Key&amp;sku=399-1199-1-ND&amp;country=US&amp;channel=BOM%20Report&amp;ref=supplier&amp;" TargetMode="External"/><Relationship Id="rId110" Type="http://schemas.openxmlformats.org/officeDocument/2006/relationships/hyperlink" Target="https://octopart-clicks.com/click/altium?manufacturer=Central%20Semiconductor&amp;mpn=2N2222A&amp;seller=Digi-Key&amp;sku=2N2222ACS-ND&amp;country=US&amp;channel=BOM%20Report&amp;ref=supplier&amp;" TargetMode="External"/><Relationship Id="rId5" Type="http://schemas.openxmlformats.org/officeDocument/2006/relationships/hyperlink" Target="https://octopart-clicks.com/click/altium?manufacturer=Vishay%20Dale&amp;mpn=TNPU120620K0BZEN00&amp;seller=Digi-Key&amp;sku=TNPU20.0KBCCT-ND&amp;country=US&amp;channel=BOM%20Report&amp;" TargetMode="External"/><Relationship Id="rId61" Type="http://schemas.openxmlformats.org/officeDocument/2006/relationships/hyperlink" Target="https://octopart-clicks.com/click/altium?manufacturer=Panasonic&amp;mpn=ETQ-P3H1R4BFA&amp;seller=Digi-Key&amp;sku=PCD1572CT-ND&amp;country=US&amp;channel=BOM%20Report&amp;ref=man&amp;" TargetMode="External"/><Relationship Id="rId82" Type="http://schemas.openxmlformats.org/officeDocument/2006/relationships/hyperlink" Target="https://octopart-clicks.com/click/altium?manufacturer=Panasonic&amp;mpn=ERA8AEB3011V&amp;seller=Digi-Key&amp;sku=P3.01KBCCT-ND&amp;country=US&amp;channel=BOM%20Report&amp;ref=supplier&amp;" TargetMode="External"/><Relationship Id="rId90" Type="http://schemas.openxmlformats.org/officeDocument/2006/relationships/hyperlink" Target="https://octopart-clicks.com/click/altium?manufacturer=Omron&amp;mpn=G4W-2214P-US-HP-DC24&amp;seller=Digi-Key&amp;sku=Z964-ND&amp;country=US&amp;channel=BOM%20Report&amp;ref=supplier&amp;" TargetMode="External"/><Relationship Id="rId95" Type="http://schemas.openxmlformats.org/officeDocument/2006/relationships/hyperlink" Target="https://octopart-clicks.com/click/altium?manufacturer=Broadcom%20Avago&amp;mpn=HSMG-C150&amp;seller=Digi-Key&amp;sku=516-1443-1-ND&amp;country=US&amp;channel=BOM%20Report&amp;ref=supplier&amp;" TargetMode="External"/><Relationship Id="rId19" Type="http://schemas.openxmlformats.org/officeDocument/2006/relationships/hyperlink" Target="https://octopart-clicks.com/click/altium?manufacturer=Canadian%20Thermostats&amp;mpn=F20A13505ACFA06E&amp;seller=Digi-Key&amp;sku=317-1013-ND&amp;country=US&amp;channel=BOM%20Report&amp;" TargetMode="External"/><Relationship Id="rId14" Type="http://schemas.openxmlformats.org/officeDocument/2006/relationships/hyperlink" Target="https://octopart-clicks.com/click/altium?manufacturer=Panasonic&amp;mpn=ERJ-8GEY0R00V&amp;seller=Digi-Key&amp;sku=P0.0ECT-ND&amp;country=US&amp;channel=BOM%20Report&amp;" TargetMode="External"/><Relationship Id="rId22" Type="http://schemas.openxmlformats.org/officeDocument/2006/relationships/hyperlink" Target="https://octopart-clicks.com/click/altium?manufacturer=Broadcom%20Avago&amp;mpn=HSMG-C150&amp;seller=Digi-Key&amp;sku=516-1443-1-ND&amp;country=US&amp;channel=BOM%20Report&amp;" TargetMode="External"/><Relationship Id="rId27" Type="http://schemas.openxmlformats.org/officeDocument/2006/relationships/hyperlink" Target="https://octopart-clicks.com/click/altium?manufacturer=Diodes&amp;mpn=1N4001-T&amp;seller=Digi-Key&amp;sku=1N4001DICT-ND&amp;country=US&amp;channel=BOM%20Report&amp;" TargetMode="External"/><Relationship Id="rId30" Type="http://schemas.openxmlformats.org/officeDocument/2006/relationships/hyperlink" Target="https://octopart-clicks.com/click/altium?manufacturer=Kyocera%20AVX&amp;mpn=FFB14E0206K&amp;seller=Digi-Key&amp;sku=478-2592-ND&amp;country=US&amp;channel=BOM%20Report&amp;" TargetMode="External"/><Relationship Id="rId35" Type="http://schemas.openxmlformats.org/officeDocument/2006/relationships/hyperlink" Target="https://octopart-clicks.com/click/altium?manufacturer=Littelfuse&amp;mpn=01530009Z&amp;seller=Digi-Key&amp;sku=F066-ND&amp;country=US&amp;channel=BOM%20Report&amp;" TargetMode="External"/><Relationship Id="rId43" Type="http://schemas.openxmlformats.org/officeDocument/2006/relationships/hyperlink" Target="https://octopart-clicks.com/click/altium?manufacturer=Vishay&amp;mpn=TNPW120610K0BETY&amp;seller=Digi-Key&amp;sku=541-3924-1-ND&amp;country=US&amp;channel=BOM%20Report&amp;ref=man&amp;" TargetMode="External"/><Relationship Id="rId48" Type="http://schemas.openxmlformats.org/officeDocument/2006/relationships/hyperlink" Target="https://octopart-clicks.com/click/altium?manufacturer=Vishay%20Dale&amp;mpn=TNPU12061K00BZEN00&amp;seller=Digi-Key&amp;sku=TNPU1.00KBCCT-ND&amp;country=US&amp;channel=BOM%20Report&amp;ref=man&amp;" TargetMode="External"/><Relationship Id="rId56" Type="http://schemas.openxmlformats.org/officeDocument/2006/relationships/hyperlink" Target="https://octopart-clicks.com/click/altium?manufacturer=Canadian%20Thermostats&amp;mpn=F20A13505ACFA06E&amp;seller=Digi-Key&amp;sku=317-1013-ND&amp;country=US&amp;channel=BOM%20Report&amp;ref=man&amp;" TargetMode="External"/><Relationship Id="rId64" Type="http://schemas.openxmlformats.org/officeDocument/2006/relationships/hyperlink" Target="https://octopart-clicks.com/click/altium?manufacturer=Diodes&amp;mpn=1N4001-T&amp;seller=Digi-Key&amp;sku=1N4001DICT-ND&amp;country=US&amp;channel=BOM%20Report&amp;ref=man&amp;" TargetMode="External"/><Relationship Id="rId69" Type="http://schemas.openxmlformats.org/officeDocument/2006/relationships/hyperlink" Target="https://octopart-clicks.com/click/altium?manufacturer=KEMET&amp;mpn=C1206F474K5RACTU&amp;seller=Digi-Key&amp;sku=399-11598-1-ND&amp;country=US&amp;channel=BOM%20Report&amp;ref=man&amp;" TargetMode="External"/><Relationship Id="rId77" Type="http://schemas.openxmlformats.org/officeDocument/2006/relationships/hyperlink" Target="https://octopart-clicks.com/click/altium?manufacturer=Panasonic&amp;mpn=ERA-8AEB4990V&amp;seller=Digi-Key&amp;sku=P499BCCT-ND&amp;country=US&amp;channel=BOM%20Report&amp;ref=supplier&amp;" TargetMode="External"/><Relationship Id="rId100" Type="http://schemas.openxmlformats.org/officeDocument/2006/relationships/hyperlink" Target="https://octopart-clicks.com/click/altium?manufacturer=Diodes&amp;mpn=1N4001-T&amp;seller=Digi-Key&amp;sku=1N4001DICT-ND&amp;country=US&amp;channel=BOM%20Report&amp;ref=supplier&amp;" TargetMode="External"/><Relationship Id="rId105" Type="http://schemas.openxmlformats.org/officeDocument/2006/relationships/hyperlink" Target="https://octopart-clicks.com/click/altium?manufacturer=KEMET&amp;mpn=C1206F474K5RACTU&amp;seller=Digi-Key&amp;sku=399-11598-1-ND&amp;country=US&amp;channel=BOM%20Report&amp;ref=supplier&amp;" TargetMode="External"/><Relationship Id="rId8" Type="http://schemas.openxmlformats.org/officeDocument/2006/relationships/hyperlink" Target="https://octopart-clicks.com/click/altium?manufacturer=Panasonic&amp;mpn=ERA8AEB3011V&amp;seller=Digi-Key&amp;sku=P3.01KBCCT-ND&amp;country=US&amp;channel=BOM%20Report&amp;" TargetMode="External"/><Relationship Id="rId51" Type="http://schemas.openxmlformats.org/officeDocument/2006/relationships/hyperlink" Target="https://octopart-clicks.com/click/altium?manufacturer=Panasonic&amp;mpn=ERJ-8GEY0R00V&amp;seller=Digi-Key&amp;sku=P0.0ECT-ND&amp;country=US&amp;channel=BOM%20Report&amp;ref=man&amp;" TargetMode="External"/><Relationship Id="rId72" Type="http://schemas.openxmlformats.org/officeDocument/2006/relationships/hyperlink" Target="https://octopart-clicks.com/click/altium?manufacturer=Littelfuse&amp;mpn=01530009Z&amp;seller=Digi-Key&amp;sku=F066-ND&amp;country=US&amp;channel=BOM%20Report&amp;ref=man&amp;" TargetMode="External"/><Relationship Id="rId80" Type="http://schemas.openxmlformats.org/officeDocument/2006/relationships/hyperlink" Target="https://octopart-clicks.com/click/altium?manufacturer=Vishay&amp;mpn=TNPW120610K0BETY&amp;seller=Digi-Key&amp;sku=541-3924-1-ND&amp;country=US&amp;channel=BOM%20Report&amp;ref=supplier&amp;" TargetMode="External"/><Relationship Id="rId85" Type="http://schemas.openxmlformats.org/officeDocument/2006/relationships/hyperlink" Target="https://octopart-clicks.com/click/altium?manufacturer=Vishay%20Dale&amp;mpn=TNPU12061K00BZEN00&amp;seller=Digi-Key&amp;sku=TNPU1.00KBCCT-ND&amp;country=US&amp;channel=BOM%20Report&amp;ref=supplier&amp;" TargetMode="External"/><Relationship Id="rId93" Type="http://schemas.openxmlformats.org/officeDocument/2006/relationships/hyperlink" Target="https://octopart-clicks.com/click/altium?manufacturer=Canadian%20Thermostats&amp;mpn=F20A13505ACFA06E&amp;seller=Digi-Key&amp;sku=317-1013-ND&amp;country=US&amp;channel=BOM%20Report&amp;ref=supplier&amp;" TargetMode="External"/><Relationship Id="rId98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supplier&amp;" TargetMode="External"/><Relationship Id="rId3" Type="http://schemas.openxmlformats.org/officeDocument/2006/relationships/hyperlink" Target="https://octopart-clicks.com/click/altium?manufacturer=Panasonic&amp;mpn=ERA-8AEB4990V&amp;seller=Digi-Key&amp;sku=P499BCCT-ND&amp;country=US&amp;channel=BOM%20Report&amp;" TargetMode="External"/><Relationship Id="rId12" Type="http://schemas.openxmlformats.org/officeDocument/2006/relationships/hyperlink" Target="https://octopart-clicks.com/click/altium?manufacturer=Panasonic&amp;mpn=ERJ-L1WKF10CU&amp;seller=Digi-Key&amp;sku=P100MCT-ND&amp;country=US&amp;channel=BOM%20Report&amp;" TargetMode="External"/><Relationship Id="rId17" Type="http://schemas.openxmlformats.org/officeDocument/2006/relationships/hyperlink" Target="https://octopart-clicks.com/click/altium?manufacturer=Mill-Max&amp;mpn=0405-0-15-15-34-27-04-0&amp;seller=Digi-Key&amp;sku=ED90326-ND&amp;country=US&amp;channel=BOM%20Report&amp;" TargetMode="External"/><Relationship Id="rId25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" TargetMode="External"/><Relationship Id="rId33" Type="http://schemas.openxmlformats.org/officeDocument/2006/relationships/hyperlink" Target="https://octopart-clicks.com/click/altium?manufacturer=Rochester%20Electronics&amp;mpn=AD826ARZ&amp;seller=Digi-Key&amp;sku=AD826ARZ-ND&amp;country=US&amp;channel=BOM%20Report&amp;" TargetMode="External"/><Relationship Id="rId38" Type="http://schemas.openxmlformats.org/officeDocument/2006/relationships/hyperlink" Target="https://octopart-clicks.com/click/altium?manufacturer=KEMET&amp;mpn=T491X476K035AT&amp;seller=Digi-Key&amp;sku=399-3821-1-ND&amp;country=US&amp;channel=BOM%20Report&amp;ref=man&amp;" TargetMode="External"/><Relationship Id="rId46" Type="http://schemas.openxmlformats.org/officeDocument/2006/relationships/hyperlink" Target="https://octopart-clicks.com/click/altium?manufacturer=Panasonic&amp;mpn=ERA-8AEB2871V&amp;seller=Digi-Key&amp;sku=P2.87KBCCT-ND&amp;country=US&amp;channel=BOM%20Report&amp;ref=man&amp;" TargetMode="External"/><Relationship Id="rId59" Type="http://schemas.openxmlformats.org/officeDocument/2006/relationships/hyperlink" Target="https://octopart-clicks.com/click/altium?manufacturer=Broadcom%20Avago&amp;mpn=HSMG-C150&amp;seller=Digi-Key&amp;sku=516-1443-1-ND&amp;country=US&amp;channel=BOM%20Report&amp;ref=man&amp;" TargetMode="External"/><Relationship Id="rId67" Type="http://schemas.openxmlformats.org/officeDocument/2006/relationships/hyperlink" Target="https://octopart-clicks.com/click/altium?manufacturer=Kyocera%20AVX&amp;mpn=FFB14E0206K&amp;seller=Digi-Key&amp;sku=478-2592-ND&amp;country=US&amp;channel=BOM%20Report&amp;ref=man&amp;" TargetMode="External"/><Relationship Id="rId103" Type="http://schemas.openxmlformats.org/officeDocument/2006/relationships/hyperlink" Target="https://octopart-clicks.com/click/altium?manufacturer=Kyocera%20AVX&amp;mpn=FFB14E0206K&amp;seller=Digi-Key&amp;sku=478-2592-ND&amp;country=US&amp;channel=BOM%20Report&amp;ref=supplier&amp;" TargetMode="External"/><Relationship Id="rId108" Type="http://schemas.openxmlformats.org/officeDocument/2006/relationships/hyperlink" Target="https://octopart-clicks.com/click/altium?manufacturer=Littelfuse&amp;mpn=01530009Z&amp;seller=Digi-Key&amp;sku=F066-ND&amp;country=US&amp;channel=BOM%20Report&amp;ref=supplier&amp;" TargetMode="External"/><Relationship Id="rId20" Type="http://schemas.openxmlformats.org/officeDocument/2006/relationships/hyperlink" Target="https://octopart-clicks.com/click/altium?manufacturer=Analog%20Devices%20%2F%20Linear%20Technology&amp;mpn=LT1125CSW%23PBF&amp;seller=Digi-Key&amp;sku=LT1125CSW%23PBF-ND&amp;country=US&amp;channel=BOM%20Report&amp;" TargetMode="External"/><Relationship Id="rId41" Type="http://schemas.openxmlformats.org/officeDocument/2006/relationships/hyperlink" Target="https://octopart-clicks.com/click/altium?manufacturer=Vishay%20Dale&amp;mpn=TNPW1206100RBEEA&amp;seller=Digi-Key&amp;sku=TNP100ACCT-ND&amp;country=US&amp;channel=BOM%20Report&amp;ref=man&amp;" TargetMode="External"/><Relationship Id="rId54" Type="http://schemas.openxmlformats.org/officeDocument/2006/relationships/hyperlink" Target="https://octopart-clicks.com/click/altium?manufacturer=Mill-Max&amp;mpn=0405-0-15-15-34-27-04-0&amp;seller=Digi-Key&amp;sku=ED90326-ND&amp;country=US&amp;channel=BOM%20Report&amp;ref=man&amp;" TargetMode="External"/><Relationship Id="rId62" Type="http://schemas.openxmlformats.org/officeDocument/2006/relationships/hyperlink" Target="https://octopart-clicks.com/click/altium?manufacturer=AMPHENOL%20ICC%20%28FCI%29&amp;mpn=71918-120LF&amp;seller=Digi-Key&amp;sku=609-1755-ND&amp;country=US&amp;channel=BOM%20Report&amp;ref=man&amp;" TargetMode="External"/><Relationship Id="rId70" Type="http://schemas.openxmlformats.org/officeDocument/2006/relationships/hyperlink" Target="https://octopart-clicks.com/click/altium?manufacturer=Rochester%20Electronics&amp;mpn=AD826ARZ&amp;seller=Digi-Key&amp;sku=AD826ARZ-ND&amp;country=US&amp;channel=BOM%20Report&amp;ref=man&amp;" TargetMode="External"/><Relationship Id="rId75" Type="http://schemas.openxmlformats.org/officeDocument/2006/relationships/hyperlink" Target="https://octopart-clicks.com/click/altium?manufacturer=KEMET&amp;mpn=T491X476K035AT&amp;seller=Digi-Key&amp;sku=399-3821-1-ND&amp;country=US&amp;channel=BOM%20Report&amp;ref=supplier&amp;" TargetMode="External"/><Relationship Id="rId83" Type="http://schemas.openxmlformats.org/officeDocument/2006/relationships/hyperlink" Target="https://octopart-clicks.com/click/altium?manufacturer=Panasonic&amp;mpn=ERA-8AEB2871V&amp;seller=Digi-Key&amp;sku=P2.87KBCCT-ND&amp;country=US&amp;channel=BOM%20Report&amp;ref=supplier&amp;" TargetMode="External"/><Relationship Id="rId88" Type="http://schemas.openxmlformats.org/officeDocument/2006/relationships/hyperlink" Target="https://octopart-clicks.com/click/altium?manufacturer=Panasonic&amp;mpn=ERJ-8GEY0R00V&amp;seller=Digi-Key&amp;sku=P0.0ECT-ND&amp;country=US&amp;channel=BOM%20Report&amp;ref=supplier&amp;" TargetMode="External"/><Relationship Id="rId91" Type="http://schemas.openxmlformats.org/officeDocument/2006/relationships/hyperlink" Target="https://octopart-clicks.com/click/altium?manufacturer=Mill-Max&amp;mpn=0405-0-15-15-34-27-04-0&amp;seller=Digi-Key&amp;sku=ED90326-ND&amp;country=US&amp;channel=BOM%20Report&amp;ref=supplier&amp;" TargetMode="External"/><Relationship Id="rId96" Type="http://schemas.openxmlformats.org/officeDocument/2006/relationships/hyperlink" Target="https://octopart-clicks.com/click/altium?manufacturer=Mill-Max&amp;mpn=999-11-210-10-000000&amp;seller=Digi-Key&amp;sku=ED1335-ND&amp;country=US&amp;channel=BOM%20Report&amp;ref=supplier&amp;" TargetMode="External"/><Relationship Id="rId111" Type="http://schemas.openxmlformats.org/officeDocument/2006/relationships/printerSettings" Target="../printerSettings/printerSettings1.bin"/><Relationship Id="rId1" Type="http://schemas.openxmlformats.org/officeDocument/2006/relationships/hyperlink" Target="https://octopart-clicks.com/click/altium?manufacturer=KEMET&amp;mpn=T491X476K035AT&amp;seller=Digi-Key&amp;sku=399-3821-1-ND&amp;country=US&amp;channel=BOM%20Report&amp;" TargetMode="External"/><Relationship Id="rId6" Type="http://schemas.openxmlformats.org/officeDocument/2006/relationships/hyperlink" Target="https://octopart-clicks.com/click/altium?manufacturer=Vishay&amp;mpn=TNPW120610K0BETY&amp;seller=Digi-Key&amp;sku=541-3924-1-ND&amp;country=US&amp;channel=BOM%20Report&amp;" TargetMode="External"/><Relationship Id="rId15" Type="http://schemas.openxmlformats.org/officeDocument/2006/relationships/hyperlink" Target="https://octopart-clicks.com/click/altium?manufacturer=Panasonic&amp;mpn=JQ1A-24V-F&amp;seller=Digi-Key&amp;sku=255-2069-ND&amp;country=US&amp;channel=BOM%20Report&amp;" TargetMode="External"/><Relationship Id="rId23" Type="http://schemas.openxmlformats.org/officeDocument/2006/relationships/hyperlink" Target="https://octopart-clicks.com/click/altium?manufacturer=Mill-Max&amp;mpn=999-11-210-10-000000&amp;seller=Digi-Key&amp;sku=ED1335-ND&amp;country=US&amp;channel=BOM%20Report&amp;" TargetMode="External"/><Relationship Id="rId28" Type="http://schemas.openxmlformats.org/officeDocument/2006/relationships/hyperlink" Target="https://octopart-clicks.com/click/altium?manufacturer=Vishay%20Sprague&amp;mpn=597D476X9050Z2T&amp;seller=Digi-Key&amp;sku=718-1408-1-ND&amp;country=US&amp;channel=BOM%20Report&amp;" TargetMode="External"/><Relationship Id="rId36" Type="http://schemas.openxmlformats.org/officeDocument/2006/relationships/hyperlink" Target="https://octopart-clicks.com/click/altium?manufacturer=Littelfuse&amp;mpn=01530008Z&amp;seller=Digi-Key&amp;sku=F065-ND&amp;country=US&amp;channel=BOM%20Report&amp;" TargetMode="External"/><Relationship Id="rId49" Type="http://schemas.openxmlformats.org/officeDocument/2006/relationships/hyperlink" Target="https://octopart-clicks.com/click/altium?manufacturer=Panasonic&amp;mpn=ERJ-L1WKF10CU&amp;seller=Digi-Key&amp;sku=P100MCT-ND&amp;country=US&amp;channel=BOM%20Report&amp;ref=man&amp;" TargetMode="External"/><Relationship Id="rId57" Type="http://schemas.openxmlformats.org/officeDocument/2006/relationships/hyperlink" Target="https://octopart-clicks.com/click/altium?manufacturer=Analog%20Devices%20%2F%20Linear%20Technology&amp;mpn=LT1125CSW%23PBF&amp;seller=Digi-Key&amp;sku=LT1125CSW%23PBF-ND&amp;country=US&amp;channel=BOM%20Report&amp;ref=man&amp;" TargetMode="External"/><Relationship Id="rId106" Type="http://schemas.openxmlformats.org/officeDocument/2006/relationships/hyperlink" Target="https://octopart-clicks.com/click/altium?manufacturer=Rochester%20Electronics&amp;mpn=AD826ARZ&amp;seller=Digi-Key&amp;sku=AD826ARZ-ND&amp;country=US&amp;channel=BOM%20Report&amp;ref=supplier&amp;" TargetMode="External"/><Relationship Id="rId10" Type="http://schemas.openxmlformats.org/officeDocument/2006/relationships/hyperlink" Target="https://octopart-clicks.com/click/altium?manufacturer=Panasonic&amp;mpn=ERA8AEB202V&amp;seller=Digi-Key&amp;sku=P2.0KBCCT-ND&amp;country=US&amp;channel=BOM%20Report&amp;" TargetMode="External"/><Relationship Id="rId31" Type="http://schemas.openxmlformats.org/officeDocument/2006/relationships/hyperlink" Target="https://octopart-clicks.com/click/altium?manufacturer=Sams&amp;mpn=CL31F105ZBFNNNE&amp;seller=Digi-Key&amp;sku=1276-1204-1-ND&amp;country=US&amp;channel=BOM%20Report&amp;" TargetMode="External"/><Relationship Id="rId44" Type="http://schemas.openxmlformats.org/officeDocument/2006/relationships/hyperlink" Target="https://octopart-clicks.com/click/altium?manufacturer=Panasonic&amp;mpn=ERA-8AEB4021V&amp;seller=Digi-Key&amp;sku=P4.02KBCCT-ND&amp;country=US&amp;channel=BOM%20Report&amp;ref=man&amp;" TargetMode="External"/><Relationship Id="rId52" Type="http://schemas.openxmlformats.org/officeDocument/2006/relationships/hyperlink" Target="https://octopart-clicks.com/click/altium?manufacturer=Panasonic&amp;mpn=JQ1A-24V-F&amp;seller=Digi-Key&amp;sku=255-2069-ND&amp;country=US&amp;channel=BOM%20Report&amp;ref=man&amp;" TargetMode="External"/><Relationship Id="rId60" Type="http://schemas.openxmlformats.org/officeDocument/2006/relationships/hyperlink" Target="https://octopart-clicks.com/click/altium?manufacturer=Mill-Max&amp;mpn=999-11-210-10-000000&amp;seller=Digi-Key&amp;sku=ED1335-ND&amp;country=US&amp;channel=BOM%20Report&amp;ref=man&amp;" TargetMode="External"/><Relationship Id="rId65" Type="http://schemas.openxmlformats.org/officeDocument/2006/relationships/hyperlink" Target="https://octopart-clicks.com/click/altium?manufacturer=Vishay%20Sprague&amp;mpn=597D476X9050Z2T&amp;seller=Digi-Key&amp;sku=718-1408-1-ND&amp;country=US&amp;channel=BOM%20Report&amp;ref=man&amp;" TargetMode="External"/><Relationship Id="rId73" Type="http://schemas.openxmlformats.org/officeDocument/2006/relationships/hyperlink" Target="https://octopart-clicks.com/click/altium?manufacturer=Littelfuse&amp;mpn=01530008Z&amp;seller=Digi-Key&amp;sku=F065-ND&amp;country=US&amp;channel=BOM%20Report&amp;ref=man&amp;" TargetMode="External"/><Relationship Id="rId78" Type="http://schemas.openxmlformats.org/officeDocument/2006/relationships/hyperlink" Target="https://octopart-clicks.com/click/altium?manufacturer=Vishay%20Dale&amp;mpn=TNPW1206100RBEEA&amp;seller=Digi-Key&amp;sku=TNP100ACCT-ND&amp;country=US&amp;channel=BOM%20Report&amp;ref=supplier&amp;" TargetMode="External"/><Relationship Id="rId81" Type="http://schemas.openxmlformats.org/officeDocument/2006/relationships/hyperlink" Target="https://octopart-clicks.com/click/altium?manufacturer=Panasonic&amp;mpn=ERA-8AEB4021V&amp;seller=Digi-Key&amp;sku=P4.02KBCCT-ND&amp;country=US&amp;channel=BOM%20Report&amp;ref=supplier&amp;" TargetMode="External"/><Relationship Id="rId86" Type="http://schemas.openxmlformats.org/officeDocument/2006/relationships/hyperlink" Target="https://octopart-clicks.com/click/altium?manufacturer=Panasonic&amp;mpn=ERJ-L1WKF10CU&amp;seller=Digi-Key&amp;sku=P100MCT-ND&amp;country=US&amp;channel=BOM%20Report&amp;ref=supplier&amp;" TargetMode="External"/><Relationship Id="rId94" Type="http://schemas.openxmlformats.org/officeDocument/2006/relationships/hyperlink" Target="https://octopart-clicks.com/click/altium?manufacturer=Analog%20Devices%20%2F%20Linear%20Technology&amp;mpn=LT1125CSW%23PBF&amp;seller=Digi-Key&amp;sku=LT1125CSW%23PBF-ND&amp;country=US&amp;channel=BOM%20Report&amp;ref=supplier&amp;" TargetMode="External"/><Relationship Id="rId99" Type="http://schemas.openxmlformats.org/officeDocument/2006/relationships/hyperlink" Target="https://octopart-clicks.com/click/altium?manufacturer=Molex&amp;mpn=26-61-4080&amp;seller=Digi-Key&amp;sku=WM5230-ND&amp;country=US&amp;channel=BOM%20Report&amp;ref=supplier&amp;" TargetMode="External"/><Relationship Id="rId101" Type="http://schemas.openxmlformats.org/officeDocument/2006/relationships/hyperlink" Target="https://octopart-clicks.com/click/altium?manufacturer=Vishay%20Sprague&amp;mpn=597D476X9050Z2T&amp;seller=Digi-Key&amp;sku=718-1408-1-ND&amp;country=US&amp;channel=BOM%20Report&amp;ref=supplier&amp;" TargetMode="External"/><Relationship Id="rId4" Type="http://schemas.openxmlformats.org/officeDocument/2006/relationships/hyperlink" Target="https://octopart-clicks.com/click/altium?manufacturer=Vishay%20Dale&amp;mpn=TNPW1206100RBEEA&amp;seller=Digi-Key&amp;sku=TNP100ACCT-ND&amp;country=US&amp;channel=BOM%20Report&amp;" TargetMode="External"/><Relationship Id="rId9" Type="http://schemas.openxmlformats.org/officeDocument/2006/relationships/hyperlink" Target="https://octopart-clicks.com/click/altium?manufacturer=Panasonic&amp;mpn=ERA-8AEB2871V&amp;seller=Digi-Key&amp;sku=P2.87KBCCT-ND&amp;country=US&amp;channel=BOM%20Report&amp;" TargetMode="External"/><Relationship Id="rId13" Type="http://schemas.openxmlformats.org/officeDocument/2006/relationships/hyperlink" Target="https://octopart-clicks.com/click/altium?manufacturer=Vishay%20BCcomponents&amp;mpn=PAC300001007FAC000&amp;seller=Digi-Key&amp;sku=PPC3D.10CT-ND&amp;country=US&amp;channel=BOM%20Report&amp;" TargetMode="External"/><Relationship Id="rId18" Type="http://schemas.openxmlformats.org/officeDocument/2006/relationships/hyperlink" Target="https://octopart-clicks.com/click/altium?manufacturer=Texas%20Instruments&amp;mpn=OPA227U&amp;seller=Digi-Key&amp;sku=OPA227U-ND&amp;country=US&amp;channel=BOM%20Report&amp;" TargetMode="External"/><Relationship Id="rId39" Type="http://schemas.openxmlformats.org/officeDocument/2006/relationships/hyperlink" Target="https://octopart-clicks.com/click/altium?manufacturer=Ohmite&amp;mpn=5016&amp;seller=Digi-Key&amp;sku=36-5016CT-ND&amp;country=US&amp;channel=BOM%20Report&amp;ref=man&amp;" TargetMode="External"/><Relationship Id="rId109" Type="http://schemas.openxmlformats.org/officeDocument/2006/relationships/hyperlink" Target="https://octopart-clicks.com/click/altium?manufacturer=Littelfuse&amp;mpn=01530008Z&amp;seller=Digi-Key&amp;sku=F065-ND&amp;country=US&amp;channel=BOM%20Report&amp;ref=supplier&amp;" TargetMode="External"/><Relationship Id="rId34" Type="http://schemas.openxmlformats.org/officeDocument/2006/relationships/hyperlink" Target="https://octopart-clicks.com/click/altium?manufacturer=Texas%20Instruments&amp;mpn=CD4013BM&amp;seller=Digi-Key&amp;sku=296-12972-5-ND&amp;country=US&amp;channel=BOM%20Report&amp;" TargetMode="External"/><Relationship Id="rId50" Type="http://schemas.openxmlformats.org/officeDocument/2006/relationships/hyperlink" Target="https://octopart-clicks.com/click/altium?manufacturer=Vishay%20BCcomponents&amp;mpn=PAC300001007FAC000&amp;seller=Digi-Key&amp;sku=PPC3D.10CT-ND&amp;country=US&amp;channel=BOM%20Report&amp;ref=man&amp;" TargetMode="External"/><Relationship Id="rId55" Type="http://schemas.openxmlformats.org/officeDocument/2006/relationships/hyperlink" Target="https://octopart-clicks.com/click/altium?manufacturer=Texas%20Instruments&amp;mpn=OPA227U&amp;seller=Digi-Key&amp;sku=OPA227U-ND&amp;country=US&amp;channel=BOM%20Report&amp;ref=man&amp;" TargetMode="External"/><Relationship Id="rId76" Type="http://schemas.openxmlformats.org/officeDocument/2006/relationships/hyperlink" Target="https://octopart-clicks.com/click/altium?manufacturer=Ohmite&amp;mpn=5016&amp;seller=Digi-Key&amp;sku=36-5016CT-ND&amp;country=US&amp;channel=BOM%20Report&amp;ref=supplier&amp;" TargetMode="External"/><Relationship Id="rId97" Type="http://schemas.openxmlformats.org/officeDocument/2006/relationships/hyperlink" Target="https://octopart-clicks.com/click/altium?manufacturer=Panasonic&amp;mpn=ETQ-P3H1R4BFA&amp;seller=Digi-Key&amp;sku=PCD1572CT-ND&amp;country=US&amp;channel=BOM%20Report&amp;ref=supplier&amp;" TargetMode="External"/><Relationship Id="rId104" Type="http://schemas.openxmlformats.org/officeDocument/2006/relationships/hyperlink" Target="https://octopart-clicks.com/click/altium?manufacturer=Sams&amp;mpn=CL31F105ZBFNNNE&amp;seller=Digi-Key&amp;sku=1276-1204-1-ND&amp;country=US&amp;channel=BOM%20Report&amp;ref=supplier&amp;" TargetMode="External"/><Relationship Id="rId7" Type="http://schemas.openxmlformats.org/officeDocument/2006/relationships/hyperlink" Target="https://octopart-clicks.com/click/altium?manufacturer=Panasonic&amp;mpn=ERA-8AEB4021V&amp;seller=Digi-Key&amp;sku=P4.02KBCCT-ND&amp;country=US&amp;channel=BOM%20Report&amp;" TargetMode="External"/><Relationship Id="rId71" Type="http://schemas.openxmlformats.org/officeDocument/2006/relationships/hyperlink" Target="https://octopart-clicks.com/click/altium?manufacturer=Texas%20Instruments&amp;mpn=CD4013BM&amp;seller=Digi-Key&amp;sku=296-12972-5-ND&amp;country=US&amp;channel=BOM%20Report&amp;ref=man&amp;" TargetMode="External"/><Relationship Id="rId92" Type="http://schemas.openxmlformats.org/officeDocument/2006/relationships/hyperlink" Target="https://octopart-clicks.com/click/altium?manufacturer=Texas%20Instruments&amp;mpn=OPA227U&amp;seller=Digi-Key&amp;sku=OPA227U-ND&amp;country=US&amp;channel=BOM%20Report&amp;ref=supplier&amp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showGridLines="0" tabSelected="1" topLeftCell="A28" zoomScale="70" zoomScaleNormal="70" workbookViewId="0">
      <selection activeCell="O35" sqref="O35"/>
    </sheetView>
  </sheetViews>
  <sheetFormatPr defaultRowHeight="12.75" x14ac:dyDescent="0.2"/>
  <cols>
    <col min="1" max="1" width="2.5703125" style="3" customWidth="1"/>
    <col min="2" max="2" width="19.28515625" style="3" bestFit="1" customWidth="1"/>
    <col min="3" max="3" width="42.85546875" style="3" customWidth="1"/>
    <col min="4" max="4" width="16.42578125" style="9" customWidth="1"/>
    <col min="5" max="5" width="20" style="3" customWidth="1"/>
    <col min="6" max="6" width="28" style="3" customWidth="1"/>
    <col min="7" max="7" width="15.28515625" style="3" customWidth="1"/>
    <col min="8" max="8" width="21.28515625" style="3" bestFit="1" customWidth="1"/>
    <col min="9" max="9" width="27.5703125" style="3" bestFit="1" customWidth="1"/>
    <col min="10" max="10" width="9.42578125" style="103" bestFit="1" customWidth="1"/>
    <col min="11" max="11" width="11.7109375" style="3" bestFit="1" customWidth="1"/>
    <col min="12" max="12" width="25.5703125" style="25" bestFit="1" customWidth="1"/>
    <col min="13" max="13" width="9.28515625" style="116" bestFit="1" customWidth="1"/>
    <col min="14" max="14" width="18.7109375" style="3" bestFit="1" customWidth="1"/>
    <col min="15" max="15" width="10" style="3" bestFit="1" customWidth="1"/>
    <col min="16" max="16" width="10.28515625" style="3" bestFit="1" customWidth="1"/>
    <col min="17" max="17" width="11.28515625" style="3" customWidth="1"/>
    <col min="18" max="18" width="8.28515625" style="3" customWidth="1"/>
    <col min="19" max="16384" width="9.140625" style="3"/>
  </cols>
  <sheetData>
    <row r="1" spans="1:18" ht="13.5" thickBot="1" x14ac:dyDescent="0.25">
      <c r="A1" s="51"/>
      <c r="B1" s="32"/>
      <c r="C1" s="31"/>
      <c r="D1" s="27"/>
      <c r="E1" s="21"/>
      <c r="F1" s="21"/>
      <c r="G1" s="21"/>
      <c r="H1" s="21"/>
      <c r="I1" s="21"/>
      <c r="J1" s="94"/>
      <c r="K1" s="21"/>
      <c r="L1" s="28"/>
      <c r="M1" s="104"/>
      <c r="N1" s="50"/>
      <c r="O1" s="51"/>
      <c r="P1" s="51"/>
      <c r="Q1" s="52"/>
      <c r="R1" s="44"/>
    </row>
    <row r="2" spans="1:18" ht="37.5" customHeight="1" thickBot="1" x14ac:dyDescent="0.25">
      <c r="A2" s="35"/>
      <c r="B2" s="149" t="s">
        <v>21</v>
      </c>
      <c r="C2" s="149"/>
      <c r="D2" s="150"/>
      <c r="E2" s="120" t="s">
        <v>36</v>
      </c>
      <c r="F2" s="26"/>
      <c r="G2" s="26"/>
      <c r="H2" s="26"/>
      <c r="I2" s="26"/>
      <c r="J2" s="95"/>
      <c r="K2" s="4"/>
      <c r="L2" s="30"/>
      <c r="M2" s="105"/>
      <c r="N2" s="53"/>
      <c r="O2" s="54"/>
      <c r="P2" s="54"/>
      <c r="Q2" s="55"/>
      <c r="R2" s="44"/>
    </row>
    <row r="3" spans="1:18" x14ac:dyDescent="0.2">
      <c r="A3" s="35"/>
      <c r="B3" s="23" t="s">
        <v>2</v>
      </c>
      <c r="C3" s="44"/>
      <c r="D3" s="118" t="s">
        <v>30</v>
      </c>
      <c r="E3" s="23"/>
      <c r="F3" s="23"/>
      <c r="G3" s="23"/>
      <c r="H3" s="23"/>
      <c r="I3" s="23"/>
      <c r="J3" s="96"/>
      <c r="K3" s="2"/>
      <c r="L3" s="29"/>
      <c r="M3" s="106"/>
      <c r="N3" s="2"/>
      <c r="O3" s="44"/>
      <c r="P3" s="44"/>
      <c r="Q3" s="56"/>
      <c r="R3" s="44"/>
    </row>
    <row r="4" spans="1:18" x14ac:dyDescent="0.2">
      <c r="A4" s="35"/>
      <c r="B4" s="23" t="s">
        <v>20</v>
      </c>
      <c r="C4" s="44"/>
      <c r="D4" s="118" t="s">
        <v>31</v>
      </c>
      <c r="E4" s="23"/>
      <c r="F4" s="23"/>
      <c r="G4" s="23"/>
      <c r="H4" s="23"/>
      <c r="I4" s="23"/>
      <c r="J4" s="96"/>
      <c r="K4" s="2"/>
      <c r="L4" s="29"/>
      <c r="M4" s="106"/>
      <c r="N4" s="2"/>
      <c r="O4" s="44"/>
      <c r="P4" s="44"/>
      <c r="Q4" s="56"/>
      <c r="R4" s="44"/>
    </row>
    <row r="5" spans="1:18" x14ac:dyDescent="0.2">
      <c r="A5" s="35"/>
      <c r="B5" s="23" t="s">
        <v>18</v>
      </c>
      <c r="C5" s="44"/>
      <c r="D5" s="118" t="s">
        <v>32</v>
      </c>
      <c r="E5" s="23"/>
      <c r="F5" s="23"/>
      <c r="G5" s="23"/>
      <c r="H5" s="23"/>
      <c r="I5" s="23"/>
      <c r="J5" s="96"/>
      <c r="K5" s="2"/>
      <c r="L5" s="29"/>
      <c r="M5" s="106"/>
      <c r="N5" s="2"/>
      <c r="O5" s="44"/>
      <c r="P5" s="44"/>
      <c r="Q5" s="56"/>
      <c r="R5" s="44"/>
    </row>
    <row r="6" spans="1:18" x14ac:dyDescent="0.2">
      <c r="A6" s="35"/>
      <c r="B6" s="23" t="s">
        <v>19</v>
      </c>
      <c r="C6" s="44"/>
      <c r="D6" s="118" t="s">
        <v>33</v>
      </c>
      <c r="E6" s="23"/>
      <c r="F6" s="23"/>
      <c r="G6" s="23"/>
      <c r="H6" s="23"/>
      <c r="I6" s="23"/>
      <c r="J6" s="96"/>
      <c r="K6" s="2"/>
      <c r="L6" s="29"/>
      <c r="M6" s="106"/>
      <c r="N6" s="2"/>
      <c r="O6" s="44"/>
      <c r="P6" s="44"/>
      <c r="Q6" s="56"/>
      <c r="R6" s="44"/>
    </row>
    <row r="7" spans="1:18" x14ac:dyDescent="0.2">
      <c r="A7" s="35"/>
      <c r="B7" s="23" t="s">
        <v>3</v>
      </c>
      <c r="C7" s="44"/>
      <c r="D7" s="119" t="s">
        <v>34</v>
      </c>
      <c r="E7" s="44"/>
      <c r="F7" s="44"/>
      <c r="G7" s="44"/>
      <c r="H7" s="44"/>
      <c r="I7" s="44"/>
      <c r="J7" s="96"/>
      <c r="K7" s="2"/>
      <c r="L7" s="29"/>
      <c r="M7" s="106"/>
      <c r="N7" s="2"/>
      <c r="O7" s="44"/>
      <c r="P7" s="44"/>
      <c r="Q7" s="56"/>
      <c r="R7" s="44"/>
    </row>
    <row r="8" spans="1:18" x14ac:dyDescent="0.2">
      <c r="A8" s="35"/>
      <c r="B8" s="33"/>
      <c r="C8" s="22"/>
      <c r="D8" s="16"/>
      <c r="E8" s="2"/>
      <c r="F8" s="2"/>
      <c r="G8" s="2"/>
      <c r="H8" s="2"/>
      <c r="I8" s="2"/>
      <c r="J8" s="97"/>
      <c r="K8" s="23"/>
      <c r="L8" s="29"/>
      <c r="M8" s="106"/>
      <c r="N8" s="2"/>
      <c r="O8" s="44"/>
      <c r="P8" s="44"/>
      <c r="Q8" s="56"/>
      <c r="R8" s="44"/>
    </row>
    <row r="9" spans="1:18" ht="15.75" customHeight="1" x14ac:dyDescent="0.2">
      <c r="A9" s="35"/>
      <c r="B9" s="5" t="s">
        <v>0</v>
      </c>
      <c r="C9" s="117" t="s">
        <v>29</v>
      </c>
      <c r="D9" s="117" t="s">
        <v>35</v>
      </c>
      <c r="E9" s="5"/>
      <c r="F9" s="5"/>
      <c r="G9" s="5"/>
      <c r="H9" s="5"/>
      <c r="I9" s="5"/>
      <c r="J9" s="96"/>
      <c r="K9" s="2"/>
      <c r="L9" s="29"/>
      <c r="M9" s="106"/>
      <c r="N9" s="1"/>
      <c r="O9" s="44"/>
      <c r="P9" s="44"/>
      <c r="Q9" s="56"/>
      <c r="R9" s="44"/>
    </row>
    <row r="10" spans="1:18" ht="15.75" customHeight="1" x14ac:dyDescent="0.2">
      <c r="A10" s="35"/>
      <c r="B10" s="2" t="s">
        <v>1</v>
      </c>
      <c r="C10" s="6">
        <f ca="1">TODAY()</f>
        <v>43691</v>
      </c>
      <c r="D10" s="7">
        <f ca="1">NOW()</f>
        <v>43691.762569560182</v>
      </c>
      <c r="E10" s="5"/>
      <c r="F10" s="5"/>
      <c r="G10" s="5"/>
      <c r="H10" s="5"/>
      <c r="I10" s="5"/>
      <c r="J10" s="96"/>
      <c r="K10" s="2"/>
      <c r="L10" s="29"/>
      <c r="M10" s="106"/>
      <c r="N10" s="1"/>
      <c r="O10" s="44"/>
      <c r="P10" s="44"/>
      <c r="Q10" s="56"/>
      <c r="R10" s="44"/>
    </row>
    <row r="11" spans="1:18" ht="15.75" customHeight="1" x14ac:dyDescent="0.2">
      <c r="A11" s="35"/>
      <c r="B11" s="5"/>
      <c r="C11" s="17"/>
      <c r="D11" s="17"/>
      <c r="E11" s="5"/>
      <c r="F11" s="5"/>
      <c r="G11" s="5"/>
      <c r="H11" s="5"/>
      <c r="I11" s="5"/>
      <c r="J11" s="96"/>
      <c r="K11" s="2"/>
      <c r="L11" s="29"/>
      <c r="M11" s="106"/>
      <c r="N11" s="2"/>
      <c r="O11" s="44"/>
      <c r="P11" s="44"/>
      <c r="Q11" s="56"/>
      <c r="R11" s="44"/>
    </row>
    <row r="12" spans="1:18" ht="15.75" customHeight="1" x14ac:dyDescent="0.2">
      <c r="A12" s="35"/>
      <c r="B12" s="2"/>
      <c r="C12" s="18"/>
      <c r="D12" s="18"/>
      <c r="E12" s="2"/>
      <c r="F12" s="2"/>
      <c r="G12" s="2"/>
      <c r="H12" s="2"/>
      <c r="I12" s="2"/>
      <c r="J12" s="96"/>
      <c r="K12" s="2"/>
      <c r="L12" s="29"/>
      <c r="M12" s="107"/>
      <c r="N12" s="48"/>
      <c r="O12" s="49"/>
      <c r="P12" s="49"/>
      <c r="Q12" s="57"/>
      <c r="R12" s="44"/>
    </row>
    <row r="13" spans="1:18" s="19" customFormat="1" ht="41.25" customHeight="1" x14ac:dyDescent="0.2">
      <c r="A13" s="36"/>
      <c r="B13" s="34" t="s">
        <v>22</v>
      </c>
      <c r="C13" s="122" t="s">
        <v>38</v>
      </c>
      <c r="D13" s="122" t="s">
        <v>77</v>
      </c>
      <c r="E13" s="122" t="s">
        <v>115</v>
      </c>
      <c r="F13" s="122" t="s">
        <v>139</v>
      </c>
      <c r="G13" s="122" t="s">
        <v>178</v>
      </c>
      <c r="H13" s="131" t="s">
        <v>194</v>
      </c>
      <c r="I13" s="122" t="s">
        <v>220</v>
      </c>
      <c r="J13" s="122" t="s">
        <v>256</v>
      </c>
      <c r="K13" s="122" t="s">
        <v>257</v>
      </c>
      <c r="L13" s="122" t="s">
        <v>259</v>
      </c>
      <c r="M13" s="135" t="s">
        <v>296</v>
      </c>
      <c r="N13" s="136" t="s">
        <v>297</v>
      </c>
      <c r="O13" s="136" t="s">
        <v>298</v>
      </c>
      <c r="P13" s="136" t="s">
        <v>299</v>
      </c>
      <c r="Q13" s="136" t="s">
        <v>300</v>
      </c>
      <c r="R13" s="58"/>
    </row>
    <row r="14" spans="1:18" s="8" customFormat="1" ht="38.25" x14ac:dyDescent="0.2">
      <c r="A14" s="37"/>
      <c r="B14" s="38">
        <f>ROW(B14) - ROW($B$13)</f>
        <v>1</v>
      </c>
      <c r="C14" s="123" t="s">
        <v>39</v>
      </c>
      <c r="D14" s="125" t="s">
        <v>78</v>
      </c>
      <c r="E14" s="127" t="s">
        <v>116</v>
      </c>
      <c r="F14" s="127" t="s">
        <v>140</v>
      </c>
      <c r="G14" s="129" t="s">
        <v>179</v>
      </c>
      <c r="H14" s="129" t="s">
        <v>195</v>
      </c>
      <c r="I14" s="123" t="s">
        <v>221</v>
      </c>
      <c r="J14" s="144">
        <v>6</v>
      </c>
      <c r="K14" s="125" t="s">
        <v>258</v>
      </c>
      <c r="L14" s="133" t="s">
        <v>260</v>
      </c>
      <c r="M14" s="108">
        <v>30879</v>
      </c>
      <c r="N14" s="39">
        <v>1.67</v>
      </c>
      <c r="O14" s="39">
        <v>240</v>
      </c>
      <c r="P14" s="39">
        <v>401.09</v>
      </c>
      <c r="Q14" s="125" t="s">
        <v>28</v>
      </c>
      <c r="R14" s="59"/>
    </row>
    <row r="15" spans="1:18" s="8" customFormat="1" ht="255" x14ac:dyDescent="0.2">
      <c r="A15" s="37"/>
      <c r="B15" s="38">
        <f t="shared" ref="B15:B51" si="0">ROW(B15) - ROW($B$13)</f>
        <v>2</v>
      </c>
      <c r="C15" s="124" t="s">
        <v>40</v>
      </c>
      <c r="D15" s="126" t="s">
        <v>79</v>
      </c>
      <c r="E15" s="128" t="s">
        <v>117</v>
      </c>
      <c r="F15" s="128" t="s">
        <v>141</v>
      </c>
      <c r="G15" s="130" t="s">
        <v>180</v>
      </c>
      <c r="H15" s="130" t="s">
        <v>79</v>
      </c>
      <c r="I15" s="124" t="s">
        <v>222</v>
      </c>
      <c r="J15" s="145">
        <v>44</v>
      </c>
      <c r="K15" s="132" t="s">
        <v>258</v>
      </c>
      <c r="L15" s="134" t="s">
        <v>261</v>
      </c>
      <c r="M15" s="109">
        <v>582668</v>
      </c>
      <c r="N15" s="81">
        <v>0.25</v>
      </c>
      <c r="O15" s="81">
        <v>1760</v>
      </c>
      <c r="P15" s="81">
        <v>437.04</v>
      </c>
      <c r="Q15" s="132" t="s">
        <v>28</v>
      </c>
      <c r="R15" s="59"/>
    </row>
    <row r="16" spans="1:18" s="8" customFormat="1" ht="51" x14ac:dyDescent="0.2">
      <c r="A16" s="37"/>
      <c r="B16" s="38">
        <f>ROW(B16) - ROW($B$13)</f>
        <v>3</v>
      </c>
      <c r="C16" s="123" t="s">
        <v>41</v>
      </c>
      <c r="D16" s="125" t="s">
        <v>80</v>
      </c>
      <c r="E16" s="127" t="s">
        <v>118</v>
      </c>
      <c r="F16" s="127" t="s">
        <v>142</v>
      </c>
      <c r="G16" s="129" t="s">
        <v>181</v>
      </c>
      <c r="H16" s="129" t="s">
        <v>196</v>
      </c>
      <c r="I16" s="123" t="s">
        <v>223</v>
      </c>
      <c r="J16" s="144">
        <v>2</v>
      </c>
      <c r="K16" s="125" t="s">
        <v>258</v>
      </c>
      <c r="L16" s="133" t="s">
        <v>262</v>
      </c>
      <c r="M16" s="108">
        <v>19657</v>
      </c>
      <c r="N16" s="39">
        <v>0.47</v>
      </c>
      <c r="O16" s="39">
        <v>80</v>
      </c>
      <c r="P16" s="39">
        <v>37.92</v>
      </c>
      <c r="Q16" s="125" t="s">
        <v>28</v>
      </c>
      <c r="R16" s="59"/>
    </row>
    <row r="17" spans="1:18" s="8" customFormat="1" ht="63.75" x14ac:dyDescent="0.2">
      <c r="A17" s="37"/>
      <c r="B17" s="38">
        <f t="shared" si="0"/>
        <v>4</v>
      </c>
      <c r="C17" s="124" t="s">
        <v>42</v>
      </c>
      <c r="D17" s="126" t="s">
        <v>81</v>
      </c>
      <c r="E17" s="128" t="s">
        <v>119</v>
      </c>
      <c r="F17" s="128" t="s">
        <v>143</v>
      </c>
      <c r="G17" s="130" t="s">
        <v>181</v>
      </c>
      <c r="H17" s="130" t="s">
        <v>196</v>
      </c>
      <c r="I17" s="124" t="s">
        <v>224</v>
      </c>
      <c r="J17" s="145">
        <v>8</v>
      </c>
      <c r="K17" s="132" t="s">
        <v>258</v>
      </c>
      <c r="L17" s="134" t="s">
        <v>263</v>
      </c>
      <c r="M17" s="109">
        <v>9042</v>
      </c>
      <c r="N17" s="81">
        <v>0.4</v>
      </c>
      <c r="O17" s="81">
        <v>320</v>
      </c>
      <c r="P17" s="81">
        <v>129.41</v>
      </c>
      <c r="Q17" s="132" t="s">
        <v>28</v>
      </c>
      <c r="R17" s="59"/>
    </row>
    <row r="18" spans="1:18" s="8" customFormat="1" ht="102" x14ac:dyDescent="0.2">
      <c r="A18" s="37"/>
      <c r="B18" s="38">
        <f>ROW(B18) - ROW($B$13)</f>
        <v>5</v>
      </c>
      <c r="C18" s="123" t="s">
        <v>43</v>
      </c>
      <c r="D18" s="125" t="s">
        <v>82</v>
      </c>
      <c r="E18" s="127" t="s">
        <v>119</v>
      </c>
      <c r="F18" s="127" t="s">
        <v>144</v>
      </c>
      <c r="G18" s="129" t="s">
        <v>181</v>
      </c>
      <c r="H18" s="129" t="s">
        <v>196</v>
      </c>
      <c r="I18" s="123" t="s">
        <v>225</v>
      </c>
      <c r="J18" s="144">
        <v>16</v>
      </c>
      <c r="K18" s="125" t="s">
        <v>258</v>
      </c>
      <c r="L18" s="133" t="s">
        <v>264</v>
      </c>
      <c r="M18" s="108">
        <v>1315</v>
      </c>
      <c r="N18" s="39">
        <v>2</v>
      </c>
      <c r="O18" s="39">
        <v>640</v>
      </c>
      <c r="P18" s="39">
        <v>1281.79</v>
      </c>
      <c r="Q18" s="125" t="s">
        <v>28</v>
      </c>
      <c r="R18" s="59"/>
    </row>
    <row r="19" spans="1:18" s="8" customFormat="1" ht="51" x14ac:dyDescent="0.2">
      <c r="A19" s="37"/>
      <c r="B19" s="38">
        <f t="shared" si="0"/>
        <v>6</v>
      </c>
      <c r="C19" s="124" t="s">
        <v>44</v>
      </c>
      <c r="D19" s="126" t="s">
        <v>83</v>
      </c>
      <c r="E19" s="128" t="s">
        <v>120</v>
      </c>
      <c r="F19" s="128" t="s">
        <v>145</v>
      </c>
      <c r="G19" s="130" t="s">
        <v>181</v>
      </c>
      <c r="H19" s="130" t="s">
        <v>196</v>
      </c>
      <c r="I19" s="124" t="s">
        <v>226</v>
      </c>
      <c r="J19" s="145">
        <v>8</v>
      </c>
      <c r="K19" s="132" t="s">
        <v>258</v>
      </c>
      <c r="L19" s="134" t="s">
        <v>265</v>
      </c>
      <c r="M19" s="109">
        <v>7271</v>
      </c>
      <c r="N19" s="81">
        <v>0.72</v>
      </c>
      <c r="O19" s="81">
        <v>320</v>
      </c>
      <c r="P19" s="81">
        <v>229.54</v>
      </c>
      <c r="Q19" s="132" t="s">
        <v>28</v>
      </c>
      <c r="R19" s="59"/>
    </row>
    <row r="20" spans="1:18" s="8" customFormat="1" ht="51" x14ac:dyDescent="0.2">
      <c r="A20" s="37"/>
      <c r="B20" s="38">
        <f>ROW(B20) - ROW($B$13)</f>
        <v>7</v>
      </c>
      <c r="C20" s="123" t="s">
        <v>45</v>
      </c>
      <c r="D20" s="125" t="s">
        <v>84</v>
      </c>
      <c r="E20" s="127" t="s">
        <v>118</v>
      </c>
      <c r="F20" s="127" t="s">
        <v>146</v>
      </c>
      <c r="G20" s="129" t="s">
        <v>181</v>
      </c>
      <c r="H20" s="129" t="s">
        <v>196</v>
      </c>
      <c r="I20" s="123" t="s">
        <v>227</v>
      </c>
      <c r="J20" s="144">
        <v>2</v>
      </c>
      <c r="K20" s="125" t="s">
        <v>258</v>
      </c>
      <c r="L20" s="133" t="s">
        <v>266</v>
      </c>
      <c r="M20" s="108">
        <v>1868</v>
      </c>
      <c r="N20" s="39">
        <v>0.47</v>
      </c>
      <c r="O20" s="39">
        <v>80</v>
      </c>
      <c r="P20" s="39">
        <v>37.92</v>
      </c>
      <c r="Q20" s="125" t="s">
        <v>28</v>
      </c>
      <c r="R20" s="59"/>
    </row>
    <row r="21" spans="1:18" s="8" customFormat="1" ht="51" x14ac:dyDescent="0.2">
      <c r="A21" s="37"/>
      <c r="B21" s="38">
        <f t="shared" si="0"/>
        <v>8</v>
      </c>
      <c r="C21" s="124" t="s">
        <v>46</v>
      </c>
      <c r="D21" s="126" t="s">
        <v>85</v>
      </c>
      <c r="E21" s="128" t="s">
        <v>118</v>
      </c>
      <c r="F21" s="128" t="s">
        <v>147</v>
      </c>
      <c r="G21" s="130" t="s">
        <v>181</v>
      </c>
      <c r="H21" s="130" t="s">
        <v>196</v>
      </c>
      <c r="I21" s="124" t="s">
        <v>228</v>
      </c>
      <c r="J21" s="145">
        <v>4</v>
      </c>
      <c r="K21" s="132" t="s">
        <v>258</v>
      </c>
      <c r="L21" s="134" t="s">
        <v>267</v>
      </c>
      <c r="M21" s="109">
        <v>12391</v>
      </c>
      <c r="N21" s="81">
        <v>0.26</v>
      </c>
      <c r="O21" s="81">
        <v>160</v>
      </c>
      <c r="P21" s="81">
        <v>40.96</v>
      </c>
      <c r="Q21" s="132" t="s">
        <v>28</v>
      </c>
      <c r="R21" s="59"/>
    </row>
    <row r="22" spans="1:18" s="8" customFormat="1" ht="51" x14ac:dyDescent="0.2">
      <c r="A22" s="37"/>
      <c r="B22" s="38">
        <f>ROW(B22) - ROW($B$13)</f>
        <v>9</v>
      </c>
      <c r="C22" s="123" t="s">
        <v>47</v>
      </c>
      <c r="D22" s="125" t="s">
        <v>86</v>
      </c>
      <c r="E22" s="127" t="s">
        <v>118</v>
      </c>
      <c r="F22" s="127" t="s">
        <v>148</v>
      </c>
      <c r="G22" s="129" t="s">
        <v>181</v>
      </c>
      <c r="H22" s="129" t="s">
        <v>196</v>
      </c>
      <c r="I22" s="123" t="s">
        <v>229</v>
      </c>
      <c r="J22" s="144">
        <v>2</v>
      </c>
      <c r="K22" s="125" t="s">
        <v>258</v>
      </c>
      <c r="L22" s="133" t="s">
        <v>268</v>
      </c>
      <c r="M22" s="108">
        <v>3348</v>
      </c>
      <c r="N22" s="39">
        <v>0.47</v>
      </c>
      <c r="O22" s="39">
        <v>80</v>
      </c>
      <c r="P22" s="39">
        <v>37.92</v>
      </c>
      <c r="Q22" s="125" t="s">
        <v>28</v>
      </c>
      <c r="R22" s="59"/>
    </row>
    <row r="23" spans="1:18" s="8" customFormat="1" ht="153" x14ac:dyDescent="0.2">
      <c r="A23" s="37"/>
      <c r="B23" s="38">
        <f t="shared" si="0"/>
        <v>10</v>
      </c>
      <c r="C23" s="124" t="s">
        <v>48</v>
      </c>
      <c r="D23" s="126" t="s">
        <v>87</v>
      </c>
      <c r="E23" s="128" t="s">
        <v>118</v>
      </c>
      <c r="F23" s="128" t="s">
        <v>149</v>
      </c>
      <c r="G23" s="130" t="s">
        <v>181</v>
      </c>
      <c r="H23" s="130" t="s">
        <v>196</v>
      </c>
      <c r="I23" s="124" t="s">
        <v>230</v>
      </c>
      <c r="J23" s="145">
        <v>24</v>
      </c>
      <c r="K23" s="132" t="s">
        <v>258</v>
      </c>
      <c r="L23" s="134" t="s">
        <v>269</v>
      </c>
      <c r="M23" s="109">
        <v>24492</v>
      </c>
      <c r="N23" s="81">
        <v>0.25</v>
      </c>
      <c r="O23" s="81">
        <v>960</v>
      </c>
      <c r="P23" s="81">
        <v>236.64</v>
      </c>
      <c r="Q23" s="132" t="s">
        <v>28</v>
      </c>
      <c r="R23" s="59"/>
    </row>
    <row r="24" spans="1:18" s="8" customFormat="1" ht="140.25" x14ac:dyDescent="0.2">
      <c r="A24" s="37"/>
      <c r="B24" s="38">
        <f>ROW(B24) - ROW($B$13)</f>
        <v>11</v>
      </c>
      <c r="C24" s="123" t="s">
        <v>49</v>
      </c>
      <c r="D24" s="125" t="s">
        <v>88</v>
      </c>
      <c r="E24" s="127" t="s">
        <v>119</v>
      </c>
      <c r="F24" s="127" t="s">
        <v>150</v>
      </c>
      <c r="G24" s="129" t="s">
        <v>181</v>
      </c>
      <c r="H24" s="129" t="s">
        <v>196</v>
      </c>
      <c r="I24" s="123" t="s">
        <v>231</v>
      </c>
      <c r="J24" s="144">
        <v>22</v>
      </c>
      <c r="K24" s="125" t="s">
        <v>258</v>
      </c>
      <c r="L24" s="133" t="s">
        <v>270</v>
      </c>
      <c r="M24" s="108">
        <v>2738</v>
      </c>
      <c r="N24" s="39">
        <v>2</v>
      </c>
      <c r="O24" s="39">
        <v>880</v>
      </c>
      <c r="P24" s="39">
        <v>1762.46</v>
      </c>
      <c r="Q24" s="125" t="s">
        <v>28</v>
      </c>
      <c r="R24" s="59"/>
    </row>
    <row r="25" spans="1:18" s="8" customFormat="1" ht="25.5" x14ac:dyDescent="0.2">
      <c r="A25" s="37"/>
      <c r="B25" s="38">
        <f t="shared" si="0"/>
        <v>12</v>
      </c>
      <c r="C25" s="124" t="s">
        <v>50</v>
      </c>
      <c r="D25" s="126" t="s">
        <v>89</v>
      </c>
      <c r="E25" s="128" t="s">
        <v>118</v>
      </c>
      <c r="F25" s="128" t="s">
        <v>151</v>
      </c>
      <c r="G25" s="130" t="s">
        <v>182</v>
      </c>
      <c r="H25" s="130" t="s">
        <v>197</v>
      </c>
      <c r="I25" s="124" t="s">
        <v>232</v>
      </c>
      <c r="J25" s="145">
        <v>4</v>
      </c>
      <c r="K25" s="132" t="s">
        <v>258</v>
      </c>
      <c r="L25" s="134" t="s">
        <v>271</v>
      </c>
      <c r="M25" s="109">
        <v>57683</v>
      </c>
      <c r="N25" s="81">
        <v>0.57999999999999996</v>
      </c>
      <c r="O25" s="81">
        <v>160</v>
      </c>
      <c r="P25" s="81">
        <v>92.02</v>
      </c>
      <c r="Q25" s="132" t="s">
        <v>28</v>
      </c>
      <c r="R25" s="59"/>
    </row>
    <row r="26" spans="1:18" s="8" customFormat="1" ht="63.75" x14ac:dyDescent="0.2">
      <c r="A26" s="37"/>
      <c r="B26" s="38">
        <f>ROW(B26) - ROW($B$13)</f>
        <v>13</v>
      </c>
      <c r="C26" s="123" t="s">
        <v>51</v>
      </c>
      <c r="D26" s="125" t="s">
        <v>90</v>
      </c>
      <c r="E26" s="127" t="s">
        <v>121</v>
      </c>
      <c r="F26" s="127" t="s">
        <v>152</v>
      </c>
      <c r="G26" s="129" t="s">
        <v>183</v>
      </c>
      <c r="H26" s="129" t="s">
        <v>198</v>
      </c>
      <c r="I26" s="123" t="s">
        <v>233</v>
      </c>
      <c r="J26" s="147">
        <v>2</v>
      </c>
      <c r="K26" s="125" t="s">
        <v>258</v>
      </c>
      <c r="L26" s="133" t="s">
        <v>272</v>
      </c>
      <c r="M26" s="108">
        <v>2899</v>
      </c>
      <c r="N26" s="39">
        <v>0.89</v>
      </c>
      <c r="O26" s="39">
        <v>80</v>
      </c>
      <c r="P26" s="39">
        <v>70.930000000000007</v>
      </c>
      <c r="Q26" s="125" t="s">
        <v>28</v>
      </c>
      <c r="R26" s="59"/>
    </row>
    <row r="27" spans="1:18" s="8" customFormat="1" ht="51" x14ac:dyDescent="0.2">
      <c r="A27" s="37"/>
      <c r="B27" s="38">
        <f t="shared" si="0"/>
        <v>14</v>
      </c>
      <c r="C27" s="124" t="s">
        <v>52</v>
      </c>
      <c r="D27" s="126" t="s">
        <v>91</v>
      </c>
      <c r="E27" s="128" t="s">
        <v>118</v>
      </c>
      <c r="F27" s="128" t="s">
        <v>153</v>
      </c>
      <c r="G27" s="130" t="s">
        <v>181</v>
      </c>
      <c r="H27" s="130" t="s">
        <v>196</v>
      </c>
      <c r="I27" s="124" t="s">
        <v>234</v>
      </c>
      <c r="J27" s="145">
        <v>6</v>
      </c>
      <c r="K27" s="132" t="s">
        <v>258</v>
      </c>
      <c r="L27" s="134" t="s">
        <v>273</v>
      </c>
      <c r="M27" s="109">
        <v>4849290</v>
      </c>
      <c r="N27" s="81">
        <v>0.03</v>
      </c>
      <c r="O27" s="81">
        <v>240</v>
      </c>
      <c r="P27" s="81">
        <v>7.03</v>
      </c>
      <c r="Q27" s="132" t="s">
        <v>28</v>
      </c>
      <c r="R27" s="59"/>
    </row>
    <row r="28" spans="1:18" s="8" customFormat="1" ht="38.25" x14ac:dyDescent="0.2">
      <c r="A28" s="37"/>
      <c r="B28" s="38">
        <f>ROW(B28) - ROW($B$13)</f>
        <v>15</v>
      </c>
      <c r="C28" s="123" t="s">
        <v>53</v>
      </c>
      <c r="D28" s="125" t="s">
        <v>92</v>
      </c>
      <c r="E28" s="127" t="s">
        <v>118</v>
      </c>
      <c r="F28" s="127" t="s">
        <v>154</v>
      </c>
      <c r="G28" s="129" t="s">
        <v>180</v>
      </c>
      <c r="H28" s="129" t="s">
        <v>199</v>
      </c>
      <c r="I28" s="123" t="s">
        <v>235</v>
      </c>
      <c r="J28" s="147">
        <v>6</v>
      </c>
      <c r="K28" s="125" t="s">
        <v>258</v>
      </c>
      <c r="L28" s="133" t="s">
        <v>274</v>
      </c>
      <c r="M28" s="108">
        <v>8595</v>
      </c>
      <c r="N28" s="39">
        <v>3.11</v>
      </c>
      <c r="O28" s="39">
        <v>240</v>
      </c>
      <c r="P28" s="39">
        <v>747.36</v>
      </c>
      <c r="Q28" s="125" t="s">
        <v>28</v>
      </c>
      <c r="R28" s="59"/>
    </row>
    <row r="29" spans="1:18" s="8" customFormat="1" ht="15" x14ac:dyDescent="0.2">
      <c r="A29" s="37"/>
      <c r="B29" s="38">
        <f t="shared" si="0"/>
        <v>16</v>
      </c>
      <c r="C29" s="124" t="s">
        <v>54</v>
      </c>
      <c r="D29" s="126" t="s">
        <v>93</v>
      </c>
      <c r="E29" s="128" t="s">
        <v>122</v>
      </c>
      <c r="F29" s="128" t="s">
        <v>155</v>
      </c>
      <c r="G29" s="130" t="s">
        <v>184</v>
      </c>
      <c r="H29" s="130" t="s">
        <v>200</v>
      </c>
      <c r="I29" s="124" t="s">
        <v>236</v>
      </c>
      <c r="J29" s="148">
        <v>2</v>
      </c>
      <c r="K29" s="132" t="s">
        <v>258</v>
      </c>
      <c r="L29" s="134" t="s">
        <v>275</v>
      </c>
      <c r="M29" s="109">
        <v>3395</v>
      </c>
      <c r="N29" s="81">
        <v>8.8800000000000008</v>
      </c>
      <c r="O29" s="81">
        <v>80</v>
      </c>
      <c r="P29" s="81">
        <v>710.53</v>
      </c>
      <c r="Q29" s="132" t="s">
        <v>28</v>
      </c>
      <c r="R29" s="59"/>
    </row>
    <row r="30" spans="1:18" s="8" customFormat="1" ht="102" x14ac:dyDescent="0.2">
      <c r="A30" s="37"/>
      <c r="B30" s="38">
        <f>ROW(B30) - ROW($B$13)</f>
        <v>17</v>
      </c>
      <c r="C30" s="123" t="s">
        <v>55</v>
      </c>
      <c r="D30" s="125" t="s">
        <v>94</v>
      </c>
      <c r="E30" s="127" t="s">
        <v>123</v>
      </c>
      <c r="F30" s="127" t="s">
        <v>156</v>
      </c>
      <c r="G30" s="129" t="s">
        <v>185</v>
      </c>
      <c r="H30" s="129" t="s">
        <v>201</v>
      </c>
      <c r="I30" s="123" t="s">
        <v>237</v>
      </c>
      <c r="J30" s="147">
        <v>16</v>
      </c>
      <c r="K30" s="125" t="s">
        <v>258</v>
      </c>
      <c r="L30" s="133" t="s">
        <v>276</v>
      </c>
      <c r="M30" s="108">
        <v>13583</v>
      </c>
      <c r="N30" s="39">
        <v>0.33</v>
      </c>
      <c r="O30" s="39">
        <v>640</v>
      </c>
      <c r="P30" s="39">
        <v>210.56</v>
      </c>
      <c r="Q30" s="125" t="s">
        <v>28</v>
      </c>
      <c r="R30" s="59"/>
    </row>
    <row r="31" spans="1:18" s="8" customFormat="1" ht="51" x14ac:dyDescent="0.2">
      <c r="A31" s="37"/>
      <c r="B31" s="38">
        <f t="shared" si="0"/>
        <v>18</v>
      </c>
      <c r="C31" s="124" t="s">
        <v>56</v>
      </c>
      <c r="D31" s="126" t="s">
        <v>95</v>
      </c>
      <c r="E31" s="128" t="s">
        <v>124</v>
      </c>
      <c r="F31" s="128" t="s">
        <v>157</v>
      </c>
      <c r="G31" s="130" t="s">
        <v>186</v>
      </c>
      <c r="H31" s="130" t="s">
        <v>202</v>
      </c>
      <c r="I31" s="124" t="s">
        <v>238</v>
      </c>
      <c r="J31" s="145">
        <v>8</v>
      </c>
      <c r="K31" s="132" t="s">
        <v>258</v>
      </c>
      <c r="L31" s="134" t="s">
        <v>277</v>
      </c>
      <c r="M31" s="109">
        <v>1477</v>
      </c>
      <c r="N31" s="81">
        <v>4.8899999999999997</v>
      </c>
      <c r="O31" s="81">
        <v>320</v>
      </c>
      <c r="P31" s="81">
        <v>1564.69</v>
      </c>
      <c r="Q31" s="132" t="s">
        <v>28</v>
      </c>
      <c r="R31" s="59"/>
    </row>
    <row r="32" spans="1:18" s="8" customFormat="1" ht="15" x14ac:dyDescent="0.2">
      <c r="A32" s="37"/>
      <c r="B32" s="38">
        <f>ROW(B32) - ROW($B$13)</f>
        <v>19</v>
      </c>
      <c r="C32" s="123" t="s">
        <v>57</v>
      </c>
      <c r="D32" s="125" t="s">
        <v>96</v>
      </c>
      <c r="E32" s="127" t="s">
        <v>125</v>
      </c>
      <c r="F32" s="127" t="s">
        <v>158</v>
      </c>
      <c r="G32" s="129" t="s">
        <v>180</v>
      </c>
      <c r="H32" s="129" t="s">
        <v>203</v>
      </c>
      <c r="I32" s="146" t="s">
        <v>239</v>
      </c>
      <c r="J32" s="40">
        <v>2</v>
      </c>
      <c r="K32" s="125" t="s">
        <v>258</v>
      </c>
      <c r="L32" s="133" t="s">
        <v>278</v>
      </c>
      <c r="M32" s="108">
        <v>236</v>
      </c>
      <c r="N32" s="39">
        <v>3.3</v>
      </c>
      <c r="O32" s="39">
        <v>80</v>
      </c>
      <c r="P32" s="39">
        <v>264.05</v>
      </c>
      <c r="Q32" s="125" t="s">
        <v>28</v>
      </c>
      <c r="R32" s="59"/>
    </row>
    <row r="33" spans="1:18" s="8" customFormat="1" ht="25.5" x14ac:dyDescent="0.2">
      <c r="A33" s="37"/>
      <c r="B33" s="38">
        <f t="shared" si="0"/>
        <v>20</v>
      </c>
      <c r="C33" s="124" t="s">
        <v>58</v>
      </c>
      <c r="D33" s="126" t="s">
        <v>97</v>
      </c>
      <c r="E33" s="128" t="s">
        <v>126</v>
      </c>
      <c r="F33" s="128" t="s">
        <v>159</v>
      </c>
      <c r="G33" s="130" t="s">
        <v>187</v>
      </c>
      <c r="H33" s="130" t="s">
        <v>204</v>
      </c>
      <c r="I33" s="124" t="s">
        <v>240</v>
      </c>
      <c r="J33" s="145">
        <v>2</v>
      </c>
      <c r="K33" s="132" t="s">
        <v>258</v>
      </c>
      <c r="L33" s="134" t="s">
        <v>279</v>
      </c>
      <c r="M33" s="109">
        <v>942</v>
      </c>
      <c r="N33" s="81">
        <v>9.9700000000000006</v>
      </c>
      <c r="O33" s="81">
        <v>80</v>
      </c>
      <c r="P33" s="81">
        <v>797.82</v>
      </c>
      <c r="Q33" s="132" t="s">
        <v>28</v>
      </c>
      <c r="R33" s="59"/>
    </row>
    <row r="34" spans="1:18" s="8" customFormat="1" ht="25.5" x14ac:dyDescent="0.2">
      <c r="A34" s="37"/>
      <c r="B34" s="38">
        <f>ROW(B34) - ROW($B$13)</f>
        <v>21</v>
      </c>
      <c r="C34" s="123" t="s">
        <v>59</v>
      </c>
      <c r="D34" s="125" t="s">
        <v>98</v>
      </c>
      <c r="E34" s="127" t="s">
        <v>127</v>
      </c>
      <c r="F34" s="127" t="s">
        <v>160</v>
      </c>
      <c r="G34" s="129" t="s">
        <v>188</v>
      </c>
      <c r="H34" s="129" t="s">
        <v>205</v>
      </c>
      <c r="I34" s="123" t="s">
        <v>241</v>
      </c>
      <c r="J34" s="144">
        <v>4</v>
      </c>
      <c r="K34" s="141" t="s">
        <v>307</v>
      </c>
      <c r="L34" s="133"/>
      <c r="M34" s="108">
        <v>0</v>
      </c>
      <c r="N34" s="39"/>
      <c r="O34" s="39">
        <v>160</v>
      </c>
      <c r="P34" s="143">
        <v>0</v>
      </c>
      <c r="Q34" s="141" t="s">
        <v>28</v>
      </c>
      <c r="R34" s="59"/>
    </row>
    <row r="35" spans="1:18" s="8" customFormat="1" ht="38.25" x14ac:dyDescent="0.2">
      <c r="A35" s="37"/>
      <c r="B35" s="38">
        <f t="shared" si="0"/>
        <v>22</v>
      </c>
      <c r="C35" s="124" t="s">
        <v>60</v>
      </c>
      <c r="D35" s="126" t="s">
        <v>99</v>
      </c>
      <c r="E35" s="128" t="s">
        <v>128</v>
      </c>
      <c r="F35" s="128" t="s">
        <v>161</v>
      </c>
      <c r="G35" s="130" t="s">
        <v>181</v>
      </c>
      <c r="H35" s="130" t="s">
        <v>206</v>
      </c>
      <c r="I35" s="124" t="s">
        <v>242</v>
      </c>
      <c r="J35" s="145">
        <v>2</v>
      </c>
      <c r="K35" s="132" t="s">
        <v>258</v>
      </c>
      <c r="L35" s="134" t="s">
        <v>280</v>
      </c>
      <c r="M35" s="109">
        <v>56620</v>
      </c>
      <c r="N35" s="81">
        <v>0.36</v>
      </c>
      <c r="O35" s="81">
        <v>80</v>
      </c>
      <c r="P35" s="81">
        <v>29.12</v>
      </c>
      <c r="Q35" s="132" t="s">
        <v>28</v>
      </c>
      <c r="R35" s="59"/>
    </row>
    <row r="36" spans="1:18" s="8" customFormat="1" ht="15" x14ac:dyDescent="0.2">
      <c r="A36" s="37"/>
      <c r="B36" s="38">
        <f>ROW(B36) - ROW($B$13)</f>
        <v>23</v>
      </c>
      <c r="C36" s="123" t="s">
        <v>61</v>
      </c>
      <c r="D36" s="125" t="s">
        <v>100</v>
      </c>
      <c r="E36" s="127" t="s">
        <v>123</v>
      </c>
      <c r="F36" s="127" t="s">
        <v>162</v>
      </c>
      <c r="G36" s="129" t="s">
        <v>180</v>
      </c>
      <c r="H36" s="129" t="s">
        <v>207</v>
      </c>
      <c r="I36" s="123" t="s">
        <v>243</v>
      </c>
      <c r="J36" s="147">
        <v>2</v>
      </c>
      <c r="K36" s="125" t="s">
        <v>258</v>
      </c>
      <c r="L36" s="133" t="s">
        <v>281</v>
      </c>
      <c r="M36" s="108">
        <v>6350</v>
      </c>
      <c r="N36" s="39">
        <v>1.19</v>
      </c>
      <c r="O36" s="39">
        <v>80</v>
      </c>
      <c r="P36" s="39">
        <v>94.86</v>
      </c>
      <c r="Q36" s="125" t="s">
        <v>28</v>
      </c>
      <c r="R36" s="59"/>
    </row>
    <row r="37" spans="1:18" s="8" customFormat="1" ht="38.25" x14ac:dyDescent="0.2">
      <c r="A37" s="37"/>
      <c r="B37" s="38">
        <f t="shared" si="0"/>
        <v>24</v>
      </c>
      <c r="C37" s="124" t="s">
        <v>62</v>
      </c>
      <c r="D37" s="126" t="s">
        <v>101</v>
      </c>
      <c r="E37" s="128" t="s">
        <v>118</v>
      </c>
      <c r="F37" s="128" t="s">
        <v>163</v>
      </c>
      <c r="G37" s="130" t="s">
        <v>189</v>
      </c>
      <c r="H37" s="130" t="s">
        <v>208</v>
      </c>
      <c r="I37" s="124" t="s">
        <v>244</v>
      </c>
      <c r="J37" s="148">
        <v>6</v>
      </c>
      <c r="K37" s="132" t="s">
        <v>258</v>
      </c>
      <c r="L37" s="134" t="s">
        <v>282</v>
      </c>
      <c r="M37" s="109">
        <v>14812</v>
      </c>
      <c r="N37" s="81">
        <v>1.27</v>
      </c>
      <c r="O37" s="81">
        <v>240</v>
      </c>
      <c r="P37" s="81">
        <v>305.33</v>
      </c>
      <c r="Q37" s="132" t="s">
        <v>28</v>
      </c>
      <c r="R37" s="59"/>
    </row>
    <row r="38" spans="1:18" s="8" customFormat="1" ht="15" x14ac:dyDescent="0.2">
      <c r="A38" s="37"/>
      <c r="B38" s="38">
        <f>ROW(B38) - ROW($B$13)</f>
        <v>25</v>
      </c>
      <c r="C38" s="123" t="s">
        <v>63</v>
      </c>
      <c r="D38" s="125" t="s">
        <v>102</v>
      </c>
      <c r="E38" s="127" t="s">
        <v>129</v>
      </c>
      <c r="F38" s="127" t="s">
        <v>164</v>
      </c>
      <c r="G38" s="129" t="s">
        <v>180</v>
      </c>
      <c r="H38" s="129" t="s">
        <v>209</v>
      </c>
      <c r="I38" s="123" t="s">
        <v>245</v>
      </c>
      <c r="J38" s="147">
        <v>2</v>
      </c>
      <c r="K38" s="125" t="s">
        <v>258</v>
      </c>
      <c r="L38" s="133" t="s">
        <v>283</v>
      </c>
      <c r="M38" s="108">
        <v>1649</v>
      </c>
      <c r="N38" s="39">
        <v>1.31</v>
      </c>
      <c r="O38" s="39">
        <v>80</v>
      </c>
      <c r="P38" s="39">
        <v>104.58</v>
      </c>
      <c r="Q38" s="125" t="s">
        <v>28</v>
      </c>
      <c r="R38" s="59"/>
    </row>
    <row r="39" spans="1:18" s="8" customFormat="1" ht="15" x14ac:dyDescent="0.2">
      <c r="A39" s="37"/>
      <c r="B39" s="38">
        <f t="shared" si="0"/>
        <v>26</v>
      </c>
      <c r="C39" s="124" t="s">
        <v>64</v>
      </c>
      <c r="D39" s="126" t="s">
        <v>103</v>
      </c>
      <c r="E39" s="128" t="s">
        <v>130</v>
      </c>
      <c r="F39" s="128" t="s">
        <v>165</v>
      </c>
      <c r="G39" s="130" t="s">
        <v>180</v>
      </c>
      <c r="H39" s="130" t="s">
        <v>210</v>
      </c>
      <c r="I39" s="124" t="s">
        <v>246</v>
      </c>
      <c r="J39" s="148">
        <v>1</v>
      </c>
      <c r="K39" s="132" t="s">
        <v>258</v>
      </c>
      <c r="L39" s="134" t="s">
        <v>284</v>
      </c>
      <c r="M39" s="109">
        <v>1190</v>
      </c>
      <c r="N39" s="81">
        <v>2.41</v>
      </c>
      <c r="O39" s="81">
        <v>40</v>
      </c>
      <c r="P39" s="81">
        <v>96.52</v>
      </c>
      <c r="Q39" s="132" t="s">
        <v>28</v>
      </c>
      <c r="R39" s="59"/>
    </row>
    <row r="40" spans="1:18" s="8" customFormat="1" ht="140.25" x14ac:dyDescent="0.2">
      <c r="A40" s="37"/>
      <c r="B40" s="38">
        <f>ROW(B40) - ROW($B$13)</f>
        <v>27</v>
      </c>
      <c r="C40" s="123" t="s">
        <v>65</v>
      </c>
      <c r="D40" s="125" t="s">
        <v>104</v>
      </c>
      <c r="E40" s="127" t="s">
        <v>131</v>
      </c>
      <c r="F40" s="127" t="s">
        <v>166</v>
      </c>
      <c r="G40" s="129" t="s">
        <v>180</v>
      </c>
      <c r="H40" s="129" t="s">
        <v>211</v>
      </c>
      <c r="I40" s="123" t="s">
        <v>247</v>
      </c>
      <c r="J40" s="147">
        <v>22</v>
      </c>
      <c r="K40" s="125" t="s">
        <v>258</v>
      </c>
      <c r="L40" s="133" t="s">
        <v>285</v>
      </c>
      <c r="M40" s="108">
        <v>85001</v>
      </c>
      <c r="N40" s="39">
        <v>0.06</v>
      </c>
      <c r="O40" s="39">
        <v>880</v>
      </c>
      <c r="P40" s="39">
        <v>51.85</v>
      </c>
      <c r="Q40" s="125" t="s">
        <v>28</v>
      </c>
      <c r="R40" s="59"/>
    </row>
    <row r="41" spans="1:18" s="8" customFormat="1" ht="51" x14ac:dyDescent="0.2">
      <c r="A41" s="37"/>
      <c r="B41" s="38">
        <f t="shared" si="0"/>
        <v>28</v>
      </c>
      <c r="C41" s="124" t="s">
        <v>66</v>
      </c>
      <c r="D41" s="126" t="s">
        <v>105</v>
      </c>
      <c r="E41" s="128" t="s">
        <v>132</v>
      </c>
      <c r="F41" s="128" t="s">
        <v>167</v>
      </c>
      <c r="G41" s="130" t="s">
        <v>190</v>
      </c>
      <c r="H41" s="130" t="s">
        <v>212</v>
      </c>
      <c r="I41" s="124" t="s">
        <v>248</v>
      </c>
      <c r="J41" s="145">
        <v>8</v>
      </c>
      <c r="K41" s="132" t="s">
        <v>258</v>
      </c>
      <c r="L41" s="134" t="s">
        <v>286</v>
      </c>
      <c r="M41" s="109">
        <v>14805</v>
      </c>
      <c r="N41" s="81">
        <v>12.01</v>
      </c>
      <c r="O41" s="81">
        <v>320</v>
      </c>
      <c r="P41" s="81">
        <v>3841.92</v>
      </c>
      <c r="Q41" s="132" t="s">
        <v>28</v>
      </c>
      <c r="R41" s="59"/>
    </row>
    <row r="42" spans="1:18" s="8" customFormat="1" ht="15" x14ac:dyDescent="0.2">
      <c r="A42" s="37"/>
      <c r="B42" s="38">
        <f>ROW(B42) - ROW($B$13)</f>
        <v>29</v>
      </c>
      <c r="C42" s="123" t="s">
        <v>67</v>
      </c>
      <c r="D42" s="125" t="s">
        <v>106</v>
      </c>
      <c r="E42" s="127" t="s">
        <v>116</v>
      </c>
      <c r="F42" s="127" t="s">
        <v>168</v>
      </c>
      <c r="G42" s="129" t="s">
        <v>181</v>
      </c>
      <c r="H42" s="129" t="s">
        <v>213</v>
      </c>
      <c r="I42" s="123" t="s">
        <v>180</v>
      </c>
      <c r="J42" s="144">
        <v>2</v>
      </c>
      <c r="K42" s="125" t="s">
        <v>258</v>
      </c>
      <c r="L42" s="133" t="s">
        <v>287</v>
      </c>
      <c r="M42" s="108">
        <v>4319</v>
      </c>
      <c r="N42" s="39">
        <v>0.21</v>
      </c>
      <c r="O42" s="39">
        <v>80</v>
      </c>
      <c r="P42" s="39">
        <v>16.72</v>
      </c>
      <c r="Q42" s="125" t="s">
        <v>28</v>
      </c>
      <c r="R42" s="59"/>
    </row>
    <row r="43" spans="1:18" s="8" customFormat="1" ht="25.5" x14ac:dyDescent="0.2">
      <c r="A43" s="37"/>
      <c r="B43" s="38">
        <f t="shared" si="0"/>
        <v>30</v>
      </c>
      <c r="C43" s="124" t="s">
        <v>68</v>
      </c>
      <c r="D43" s="126" t="s">
        <v>107</v>
      </c>
      <c r="E43" s="128" t="s">
        <v>133</v>
      </c>
      <c r="F43" s="128" t="s">
        <v>169</v>
      </c>
      <c r="G43" s="130" t="s">
        <v>191</v>
      </c>
      <c r="H43" s="130" t="s">
        <v>214</v>
      </c>
      <c r="I43" s="124" t="s">
        <v>249</v>
      </c>
      <c r="J43" s="148">
        <v>2</v>
      </c>
      <c r="K43" s="132" t="s">
        <v>258</v>
      </c>
      <c r="L43" s="134" t="s">
        <v>288</v>
      </c>
      <c r="M43" s="109">
        <v>189</v>
      </c>
      <c r="N43" s="81">
        <v>7.12</v>
      </c>
      <c r="O43" s="81">
        <v>80</v>
      </c>
      <c r="P43" s="81">
        <v>569.6</v>
      </c>
      <c r="Q43" s="132" t="s">
        <v>28</v>
      </c>
      <c r="R43" s="59"/>
    </row>
    <row r="44" spans="1:18" s="8" customFormat="1" ht="15" x14ac:dyDescent="0.2">
      <c r="A44" s="37"/>
      <c r="B44" s="38">
        <f>ROW(B44) - ROW($B$13)</f>
        <v>31</v>
      </c>
      <c r="C44" s="123" t="s">
        <v>69</v>
      </c>
      <c r="D44" s="125" t="s">
        <v>108</v>
      </c>
      <c r="E44" s="127" t="s">
        <v>134</v>
      </c>
      <c r="F44" s="127" t="s">
        <v>170</v>
      </c>
      <c r="G44" s="129" t="s">
        <v>180</v>
      </c>
      <c r="H44" s="129" t="s">
        <v>215</v>
      </c>
      <c r="I44" s="142" t="s">
        <v>308</v>
      </c>
      <c r="J44" s="147">
        <v>2</v>
      </c>
      <c r="K44" s="141" t="s">
        <v>307</v>
      </c>
      <c r="L44" s="133" t="s">
        <v>180</v>
      </c>
      <c r="M44" s="108"/>
      <c r="N44" s="39"/>
      <c r="O44" s="39">
        <v>80</v>
      </c>
      <c r="P44" s="143">
        <v>0</v>
      </c>
      <c r="Q44" s="141" t="s">
        <v>28</v>
      </c>
      <c r="R44" s="59"/>
    </row>
    <row r="45" spans="1:18" s="8" customFormat="1" ht="255" x14ac:dyDescent="0.2">
      <c r="A45" s="37"/>
      <c r="B45" s="38">
        <f t="shared" si="0"/>
        <v>32</v>
      </c>
      <c r="C45" s="124" t="s">
        <v>70</v>
      </c>
      <c r="D45" s="126" t="s">
        <v>109</v>
      </c>
      <c r="E45" s="128" t="s">
        <v>135</v>
      </c>
      <c r="F45" s="128" t="s">
        <v>171</v>
      </c>
      <c r="G45" s="130" t="s">
        <v>181</v>
      </c>
      <c r="H45" s="130" t="s">
        <v>213</v>
      </c>
      <c r="I45" s="124" t="s">
        <v>250</v>
      </c>
      <c r="J45" s="145">
        <v>40</v>
      </c>
      <c r="K45" s="132" t="s">
        <v>258</v>
      </c>
      <c r="L45" s="134" t="s">
        <v>289</v>
      </c>
      <c r="M45" s="109">
        <v>237441</v>
      </c>
      <c r="N45" s="81">
        <v>0.04</v>
      </c>
      <c r="O45" s="81">
        <v>1600</v>
      </c>
      <c r="P45" s="81">
        <v>68.22</v>
      </c>
      <c r="Q45" s="132" t="s">
        <v>28</v>
      </c>
      <c r="R45" s="59"/>
    </row>
    <row r="46" spans="1:18" s="8" customFormat="1" ht="38.25" x14ac:dyDescent="0.2">
      <c r="A46" s="37"/>
      <c r="B46" s="38">
        <f>ROW(B46) - ROW($B$13)</f>
        <v>33</v>
      </c>
      <c r="C46" s="123" t="s">
        <v>71</v>
      </c>
      <c r="D46" s="125" t="s">
        <v>110</v>
      </c>
      <c r="E46" s="127" t="s">
        <v>116</v>
      </c>
      <c r="F46" s="127" t="s">
        <v>172</v>
      </c>
      <c r="G46" s="129" t="s">
        <v>181</v>
      </c>
      <c r="H46" s="129" t="s">
        <v>213</v>
      </c>
      <c r="I46" s="123" t="s">
        <v>251</v>
      </c>
      <c r="J46" s="144">
        <v>4</v>
      </c>
      <c r="K46" s="125" t="s">
        <v>258</v>
      </c>
      <c r="L46" s="133" t="s">
        <v>290</v>
      </c>
      <c r="M46" s="108">
        <v>3394</v>
      </c>
      <c r="N46" s="39">
        <v>0.33</v>
      </c>
      <c r="O46" s="39">
        <v>160</v>
      </c>
      <c r="P46" s="39">
        <v>52.86</v>
      </c>
      <c r="Q46" s="125" t="s">
        <v>28</v>
      </c>
      <c r="R46" s="59"/>
    </row>
    <row r="47" spans="1:18" s="8" customFormat="1" ht="25.5" x14ac:dyDescent="0.2">
      <c r="A47" s="37"/>
      <c r="B47" s="38">
        <f t="shared" si="0"/>
        <v>34</v>
      </c>
      <c r="C47" s="124" t="s">
        <v>72</v>
      </c>
      <c r="D47" s="126" t="s">
        <v>111</v>
      </c>
      <c r="E47" s="128" t="s">
        <v>136</v>
      </c>
      <c r="F47" s="128" t="s">
        <v>173</v>
      </c>
      <c r="G47" s="130" t="s">
        <v>192</v>
      </c>
      <c r="H47" s="130" t="s">
        <v>216</v>
      </c>
      <c r="I47" s="124" t="s">
        <v>252</v>
      </c>
      <c r="J47" s="145">
        <v>4</v>
      </c>
      <c r="K47" s="132" t="s">
        <v>258</v>
      </c>
      <c r="L47" s="134" t="s">
        <v>291</v>
      </c>
      <c r="M47" s="109">
        <v>1785</v>
      </c>
      <c r="N47" s="81">
        <v>5.66</v>
      </c>
      <c r="O47" s="81">
        <v>160</v>
      </c>
      <c r="P47" s="81">
        <v>905.37</v>
      </c>
      <c r="Q47" s="132" t="s">
        <v>28</v>
      </c>
      <c r="R47" s="59"/>
    </row>
    <row r="48" spans="1:18" s="8" customFormat="1" ht="15" x14ac:dyDescent="0.2">
      <c r="A48" s="37"/>
      <c r="B48" s="38">
        <f>ROW(B48) - ROW($B$13)</f>
        <v>35</v>
      </c>
      <c r="C48" s="123" t="s">
        <v>73</v>
      </c>
      <c r="D48" s="125" t="s">
        <v>112</v>
      </c>
      <c r="E48" s="127" t="s">
        <v>124</v>
      </c>
      <c r="F48" s="127" t="s">
        <v>174</v>
      </c>
      <c r="G48" s="129" t="s">
        <v>187</v>
      </c>
      <c r="H48" s="129" t="s">
        <v>217</v>
      </c>
      <c r="I48" s="123" t="s">
        <v>253</v>
      </c>
      <c r="J48" s="144">
        <v>2</v>
      </c>
      <c r="K48" s="125" t="s">
        <v>258</v>
      </c>
      <c r="L48" s="133" t="s">
        <v>292</v>
      </c>
      <c r="M48" s="108">
        <v>4783</v>
      </c>
      <c r="N48" s="39">
        <v>0.38</v>
      </c>
      <c r="O48" s="39">
        <v>80</v>
      </c>
      <c r="P48" s="39">
        <v>30.53</v>
      </c>
      <c r="Q48" s="125" t="s">
        <v>28</v>
      </c>
      <c r="R48" s="59"/>
    </row>
    <row r="49" spans="1:18" s="8" customFormat="1" ht="25.5" x14ac:dyDescent="0.2">
      <c r="A49" s="37"/>
      <c r="B49" s="38">
        <f t="shared" si="0"/>
        <v>36</v>
      </c>
      <c r="C49" s="124" t="s">
        <v>74</v>
      </c>
      <c r="D49" s="126" t="s">
        <v>113</v>
      </c>
      <c r="E49" s="128" t="s">
        <v>137</v>
      </c>
      <c r="F49" s="128" t="s">
        <v>175</v>
      </c>
      <c r="G49" s="130" t="s">
        <v>180</v>
      </c>
      <c r="H49" s="130" t="s">
        <v>218</v>
      </c>
      <c r="I49" s="124" t="s">
        <v>254</v>
      </c>
      <c r="J49" s="148">
        <v>2</v>
      </c>
      <c r="K49" s="132" t="s">
        <v>258</v>
      </c>
      <c r="L49" s="134" t="s">
        <v>293</v>
      </c>
      <c r="M49" s="109">
        <v>4337</v>
      </c>
      <c r="N49" s="81">
        <v>2.5299999999999998</v>
      </c>
      <c r="O49" s="81">
        <v>80</v>
      </c>
      <c r="P49" s="81">
        <v>202.4</v>
      </c>
      <c r="Q49" s="132" t="s">
        <v>28</v>
      </c>
      <c r="R49" s="59"/>
    </row>
    <row r="50" spans="1:18" s="8" customFormat="1" ht="25.5" x14ac:dyDescent="0.2">
      <c r="A50" s="37"/>
      <c r="B50" s="38">
        <f>ROW(B50) - ROW($B$13)</f>
        <v>37</v>
      </c>
      <c r="C50" s="123" t="s">
        <v>75</v>
      </c>
      <c r="D50" s="125" t="s">
        <v>113</v>
      </c>
      <c r="E50" s="127" t="s">
        <v>137</v>
      </c>
      <c r="F50" s="127" t="s">
        <v>176</v>
      </c>
      <c r="G50" s="129" t="s">
        <v>180</v>
      </c>
      <c r="H50" s="129" t="s">
        <v>219</v>
      </c>
      <c r="I50" s="123" t="s">
        <v>254</v>
      </c>
      <c r="J50" s="147">
        <v>2</v>
      </c>
      <c r="K50" s="125" t="s">
        <v>258</v>
      </c>
      <c r="L50" s="133" t="s">
        <v>294</v>
      </c>
      <c r="M50" s="108">
        <v>5856</v>
      </c>
      <c r="N50" s="39">
        <v>2.5299999999999998</v>
      </c>
      <c r="O50" s="39">
        <v>80</v>
      </c>
      <c r="P50" s="39">
        <v>202.4</v>
      </c>
      <c r="Q50" s="125" t="s">
        <v>28</v>
      </c>
      <c r="R50" s="59"/>
    </row>
    <row r="51" spans="1:18" s="8" customFormat="1" ht="38.25" x14ac:dyDescent="0.2">
      <c r="A51" s="37"/>
      <c r="B51" s="38">
        <f t="shared" si="0"/>
        <v>38</v>
      </c>
      <c r="C51" s="124" t="s">
        <v>76</v>
      </c>
      <c r="D51" s="126" t="s">
        <v>114</v>
      </c>
      <c r="E51" s="128" t="s">
        <v>138</v>
      </c>
      <c r="F51" s="128" t="s">
        <v>177</v>
      </c>
      <c r="G51" s="130" t="s">
        <v>193</v>
      </c>
      <c r="H51" s="130" t="s">
        <v>193</v>
      </c>
      <c r="I51" s="124" t="s">
        <v>255</v>
      </c>
      <c r="J51" s="148">
        <v>2</v>
      </c>
      <c r="K51" s="132" t="s">
        <v>258</v>
      </c>
      <c r="L51" s="134" t="s">
        <v>295</v>
      </c>
      <c r="M51" s="109">
        <v>54292</v>
      </c>
      <c r="N51" s="81">
        <v>2.08</v>
      </c>
      <c r="O51" s="81">
        <v>80</v>
      </c>
      <c r="P51" s="81">
        <v>166.34</v>
      </c>
      <c r="Q51" s="132" t="s">
        <v>28</v>
      </c>
      <c r="R51" s="59"/>
    </row>
    <row r="52" spans="1:18" x14ac:dyDescent="0.2">
      <c r="A52" s="51"/>
      <c r="B52" s="65"/>
      <c r="C52" s="62"/>
      <c r="D52" s="63"/>
      <c r="E52" s="64"/>
      <c r="F52" s="24"/>
      <c r="G52" s="66"/>
      <c r="H52" s="24"/>
      <c r="I52" s="24"/>
      <c r="J52" s="98">
        <f>SUM(J14:J51)</f>
        <v>295</v>
      </c>
      <c r="K52" s="24"/>
      <c r="L52" s="47"/>
      <c r="M52" s="110">
        <f>SUM(M14:M51)</f>
        <v>6130592</v>
      </c>
      <c r="N52" s="44"/>
      <c r="O52" s="44"/>
      <c r="P52" s="92">
        <f>SUM(P14:P51)</f>
        <v>15836.300000000003</v>
      </c>
      <c r="Q52" s="89"/>
      <c r="R52" s="44"/>
    </row>
    <row r="53" spans="1:18" customFormat="1" ht="23.25" x14ac:dyDescent="0.2">
      <c r="A53" s="60"/>
      <c r="B53" s="82" t="s">
        <v>24</v>
      </c>
      <c r="C53" s="78"/>
      <c r="D53" s="68"/>
      <c r="E53" s="69"/>
      <c r="F53" s="68"/>
      <c r="G53" s="83" t="s">
        <v>25</v>
      </c>
      <c r="H53" s="93"/>
      <c r="I53" s="67"/>
      <c r="J53" s="99"/>
      <c r="K53" s="84"/>
      <c r="L53" s="85"/>
      <c r="M53" s="111"/>
      <c r="N53" s="68"/>
      <c r="O53" s="68"/>
      <c r="P53" s="68"/>
      <c r="Q53" s="69"/>
      <c r="R53" s="42"/>
    </row>
    <row r="54" spans="1:18" customFormat="1" ht="23.25" x14ac:dyDescent="0.2">
      <c r="A54" s="60"/>
      <c r="B54" s="79"/>
      <c r="C54" s="44"/>
      <c r="D54" s="43"/>
      <c r="E54" s="56"/>
      <c r="F54" s="44"/>
      <c r="G54" s="70"/>
      <c r="H54" s="44"/>
      <c r="I54" s="44"/>
      <c r="J54" s="121" t="s">
        <v>37</v>
      </c>
      <c r="K54" s="86" t="s">
        <v>26</v>
      </c>
      <c r="L54" s="45" t="s">
        <v>23</v>
      </c>
      <c r="M54" s="112"/>
      <c r="N54" s="91">
        <f>P52</f>
        <v>15836.300000000003</v>
      </c>
      <c r="O54" s="87"/>
      <c r="P54" s="86" t="s">
        <v>28</v>
      </c>
      <c r="Q54" s="56"/>
      <c r="R54" s="44"/>
    </row>
    <row r="55" spans="1:18" customFormat="1" ht="39.75" customHeight="1" x14ac:dyDescent="0.2">
      <c r="A55" s="60"/>
      <c r="B55" s="79"/>
      <c r="C55" s="44"/>
      <c r="D55" s="43"/>
      <c r="E55" s="56"/>
      <c r="F55" s="44"/>
      <c r="G55" s="71"/>
      <c r="H55" s="41"/>
      <c r="I55" s="46"/>
      <c r="J55" s="100"/>
      <c r="K55" s="45"/>
      <c r="L55" s="88" t="s">
        <v>27</v>
      </c>
      <c r="M55" s="113"/>
      <c r="N55" s="90">
        <f>N54/J54</f>
        <v>395.90750000000008</v>
      </c>
      <c r="O55" s="87"/>
      <c r="P55" s="86" t="s">
        <v>28</v>
      </c>
      <c r="Q55" s="56"/>
      <c r="R55" s="44"/>
    </row>
    <row r="56" spans="1:18" customFormat="1" ht="13.5" thickBot="1" x14ac:dyDescent="0.25">
      <c r="A56" s="61"/>
      <c r="B56" s="80"/>
      <c r="C56" s="49"/>
      <c r="D56" s="77"/>
      <c r="E56" s="57"/>
      <c r="F56" s="49"/>
      <c r="G56" s="72"/>
      <c r="H56" s="73"/>
      <c r="I56" s="73"/>
      <c r="J56" s="101"/>
      <c r="K56" s="74"/>
      <c r="L56" s="75"/>
      <c r="M56" s="114"/>
      <c r="N56" s="76"/>
      <c r="O56" s="77"/>
      <c r="P56" s="49"/>
      <c r="Q56" s="57"/>
      <c r="R56" s="44"/>
    </row>
    <row r="57" spans="1:18" customFormat="1" x14ac:dyDescent="0.2">
      <c r="A57" s="42"/>
      <c r="B57" s="20"/>
      <c r="C57" s="44"/>
      <c r="D57" s="43"/>
      <c r="E57" s="44"/>
      <c r="F57" s="44"/>
      <c r="G57" s="41"/>
      <c r="H57" s="41"/>
      <c r="I57" s="41"/>
      <c r="J57" s="102"/>
      <c r="K57" s="41"/>
      <c r="L57" s="44"/>
      <c r="M57" s="115"/>
      <c r="N57" s="44"/>
      <c r="O57" s="43"/>
      <c r="P57" s="44"/>
      <c r="Q57" s="44"/>
      <c r="R57" s="44"/>
    </row>
    <row r="58" spans="1:18" customFormat="1" ht="9.75" customHeight="1" x14ac:dyDescent="0.2">
      <c r="A58" s="42"/>
      <c r="B58" s="20"/>
      <c r="C58" s="20"/>
      <c r="D58" s="42"/>
      <c r="E58" s="42"/>
      <c r="F58" s="42"/>
      <c r="G58" s="42"/>
      <c r="H58" s="42"/>
      <c r="I58" s="42"/>
      <c r="J58" s="96"/>
      <c r="K58" s="42"/>
      <c r="L58" s="29"/>
      <c r="M58" s="106"/>
      <c r="N58" s="42"/>
      <c r="O58" s="42"/>
      <c r="P58" s="42"/>
      <c r="Q58" s="42"/>
      <c r="R58" s="42"/>
    </row>
    <row r="59" spans="1:18" customFormat="1" ht="12.95" customHeight="1" x14ac:dyDescent="0.2">
      <c r="A59" s="42"/>
      <c r="B59" s="20"/>
      <c r="C59" s="20"/>
      <c r="D59" s="42"/>
      <c r="E59" s="42"/>
      <c r="F59" s="42"/>
      <c r="G59" s="42"/>
      <c r="H59" s="42"/>
      <c r="I59" s="42"/>
      <c r="J59" s="96"/>
      <c r="K59" s="42"/>
      <c r="L59" s="29"/>
      <c r="M59" s="106"/>
      <c r="N59" s="42"/>
      <c r="O59" s="42"/>
      <c r="P59" s="42"/>
      <c r="Q59" s="42"/>
      <c r="R59" s="42"/>
    </row>
    <row r="60" spans="1:18" customFormat="1" ht="12.95" customHeight="1" x14ac:dyDescent="0.2">
      <c r="A60" s="42"/>
      <c r="B60" s="20"/>
      <c r="C60" s="20"/>
      <c r="D60" s="42"/>
      <c r="E60" s="42"/>
      <c r="F60" s="42"/>
      <c r="G60" s="42"/>
      <c r="H60" s="42"/>
      <c r="I60" s="42"/>
      <c r="J60" s="96"/>
      <c r="K60" s="42"/>
      <c r="L60" s="29"/>
      <c r="M60" s="106"/>
      <c r="N60" s="42"/>
      <c r="O60" s="42"/>
      <c r="P60" s="42"/>
      <c r="Q60" s="42"/>
      <c r="R60" s="42"/>
    </row>
    <row r="61" spans="1:18" customFormat="1" ht="12.95" customHeight="1" x14ac:dyDescent="0.2">
      <c r="A61" s="42"/>
      <c r="B61" s="20"/>
      <c r="C61" s="20"/>
      <c r="D61" s="42"/>
      <c r="E61" s="42"/>
      <c r="F61" s="42"/>
      <c r="G61" s="42"/>
      <c r="H61" s="42"/>
      <c r="I61" s="42"/>
      <c r="J61" s="96"/>
      <c r="K61" s="42"/>
      <c r="L61" s="29"/>
      <c r="M61" s="106"/>
      <c r="N61" s="42"/>
      <c r="O61" s="42"/>
      <c r="P61" s="42"/>
      <c r="Q61" s="42"/>
      <c r="R61" s="42"/>
    </row>
  </sheetData>
  <mergeCells count="1">
    <mergeCell ref="B2:D2"/>
  </mergeCells>
  <phoneticPr fontId="0" type="noConversion"/>
  <hyperlinks>
    <hyperlink ref="E14" r:id="rId1" tooltip="Component" display="'KEMET"/>
    <hyperlink ref="E15" r:id="rId2" tooltip="Component" display="'Ohmite"/>
    <hyperlink ref="E16" r:id="rId3" tooltip="Component" display="'Panasonic"/>
    <hyperlink ref="E17" r:id="rId4" tooltip="Component" display="'Vishay Dale"/>
    <hyperlink ref="E18" r:id="rId5" tooltip="Component" display="'Vishay Dale"/>
    <hyperlink ref="E19" r:id="rId6" tooltip="Component" display="'Vishay"/>
    <hyperlink ref="E20" r:id="rId7" tooltip="Component" display="'Panasonic"/>
    <hyperlink ref="E21" r:id="rId8" tooltip="Component" display="'Panasonic"/>
    <hyperlink ref="E22" r:id="rId9" tooltip="Component" display="'Panasonic"/>
    <hyperlink ref="E23" r:id="rId10" tooltip="Component" display="'Panasonic"/>
    <hyperlink ref="E24" r:id="rId11" tooltip="Component" display="'Vishay Dale"/>
    <hyperlink ref="E25" r:id="rId12" tooltip="Component" display="'Panasonic"/>
    <hyperlink ref="E26" r:id="rId13" tooltip="Component" display="'Vishay BCcomponents"/>
    <hyperlink ref="E27" r:id="rId14" tooltip="Component" display="'Panasonic"/>
    <hyperlink ref="E28" r:id="rId15" tooltip="Component" display="'Panasonic"/>
    <hyperlink ref="E29" r:id="rId16" tooltip="Component" display="'Omron"/>
    <hyperlink ref="E30" r:id="rId17" tooltip="Component" display="'Mill-Max"/>
    <hyperlink ref="E31" r:id="rId18" tooltip="Component" display="'Texas Instruments"/>
    <hyperlink ref="E32" r:id="rId19" tooltip="Component" display="'Canadian Thermostats"/>
    <hyperlink ref="E33" r:id="rId20" tooltip="Component" display="'Analog Devices / Linear Technology"/>
    <hyperlink ref="E34" r:id="rId21" tooltip="Component" display="'TI National Semiconductor"/>
    <hyperlink ref="E35" r:id="rId22" tooltip="Component" display="'Broadcom Avago"/>
    <hyperlink ref="E36" r:id="rId23" tooltip="Component" display="'Mill-Max"/>
    <hyperlink ref="E37" r:id="rId24" tooltip="Component" display="'Panasonic"/>
    <hyperlink ref="E38" r:id="rId25" tooltip="Component" display="'AMPHENOL ICC (FCI)"/>
    <hyperlink ref="E39" r:id="rId26" tooltip="Component" display="'Molex"/>
    <hyperlink ref="E40" r:id="rId27" tooltip="Component" display="'Diodes"/>
    <hyperlink ref="E41" r:id="rId28" tooltip="Component" display="'Vishay Sprague"/>
    <hyperlink ref="E42" r:id="rId29" tooltip="Component" display="'KEMET"/>
    <hyperlink ref="E43" r:id="rId30" tooltip="Component" display="'Kyocera AVX"/>
    <hyperlink ref="E44" tooltip="Component" display="'Electronic Concepts"/>
    <hyperlink ref="E45" r:id="rId31" tooltip="Component" display="'Sams"/>
    <hyperlink ref="E46" r:id="rId32" tooltip="Component" display="'KEMET"/>
    <hyperlink ref="E47" r:id="rId33" tooltip="Component" display="'Rochester Electronics"/>
    <hyperlink ref="E48" r:id="rId34" tooltip="Component" display="'Texas Instruments"/>
    <hyperlink ref="E49" r:id="rId35" tooltip="Component" display="'Littelfuse"/>
    <hyperlink ref="E50" r:id="rId36" tooltip="Component" display="'Littelfuse"/>
    <hyperlink ref="E51" r:id="rId37" tooltip="Component" display="'Central Semiconductor"/>
    <hyperlink ref="F14" r:id="rId38" tooltip="Manufacturer" display="'T491X476K035AT"/>
    <hyperlink ref="F15" r:id="rId39" tooltip="Manufacturer" display="'5016"/>
    <hyperlink ref="F16" r:id="rId40" tooltip="Manufacturer" display="'ERA-8AEB4990V"/>
    <hyperlink ref="F17" r:id="rId41" tooltip="Manufacturer" display="'TNPW1206100RBEEA"/>
    <hyperlink ref="F18" r:id="rId42" tooltip="Manufacturer" display="'TNPU120620K0BZEN00"/>
    <hyperlink ref="F19" r:id="rId43" tooltip="Manufacturer" display="'TNPW120610K0BETY"/>
    <hyperlink ref="F20" r:id="rId44" tooltip="Manufacturer" display="'ERA-8AEB4021V"/>
    <hyperlink ref="F21" r:id="rId45" tooltip="Manufacturer" display="'ERA8AEB3011V"/>
    <hyperlink ref="F22" r:id="rId46" tooltip="Manufacturer" display="'ERA-8AEB2871V"/>
    <hyperlink ref="F23" r:id="rId47" tooltip="Manufacturer" display="'ERA8AEB202V"/>
    <hyperlink ref="F24" r:id="rId48" tooltip="Manufacturer" display="'TNPU12061K00BZEN00"/>
    <hyperlink ref="F25" r:id="rId49" tooltip="Manufacturer" display="'ERJ-L1WKF10CU"/>
    <hyperlink ref="F26" r:id="rId50" tooltip="Manufacturer" display="'PAC300001007FAC000"/>
    <hyperlink ref="F27" r:id="rId51" tooltip="Manufacturer" display="'ERJ-8GEY0R00V"/>
    <hyperlink ref="F28" r:id="rId52" tooltip="Manufacturer" display="'JQ1A-24V-F"/>
    <hyperlink ref="F29" r:id="rId53" tooltip="Manufacturer" display="'G4W-2214P-US-HP-DC24"/>
    <hyperlink ref="F30" r:id="rId54" tooltip="Manufacturer" display="'0405-0-15-15-34-27-04-0"/>
    <hyperlink ref="F31" r:id="rId55" tooltip="Manufacturer" display="'OPA227U"/>
    <hyperlink ref="F32" r:id="rId56" tooltip="Manufacturer" display="'F20A13505ACFA06E"/>
    <hyperlink ref="F33" r:id="rId57" tooltip="Manufacturer" display="'LT1125CSW#PBF"/>
    <hyperlink ref="F34" r:id="rId58" tooltip="Manufacturer" display="'LM12CLK/NOPB"/>
    <hyperlink ref="F35" r:id="rId59" tooltip="Manufacturer" display="'HSMG-C150"/>
    <hyperlink ref="F36" r:id="rId60" tooltip="Manufacturer" display="'999-11-210-10-000000"/>
    <hyperlink ref="F37" r:id="rId61" tooltip="Manufacturer" display="'ETQ-P3H1R4BFA"/>
    <hyperlink ref="F38" r:id="rId62" tooltip="Manufacturer" display="'71918-120LF"/>
    <hyperlink ref="F39" r:id="rId63" tooltip="Manufacturer" display="'26-61-4080"/>
    <hyperlink ref="F40" r:id="rId64" tooltip="Manufacturer" display="'1N4001-T"/>
    <hyperlink ref="F41" r:id="rId65" tooltip="Manufacturer" display="'597D476X9050Z2T"/>
    <hyperlink ref="F42" r:id="rId66" tooltip="Manufacturer" display="'C1206C330J5GAC-TU"/>
    <hyperlink ref="F43" r:id="rId67" tooltip="Manufacturer" display="'FFB14E0206K"/>
    <hyperlink ref="F44" tooltip="Manufacturer" display="'ECR223CF"/>
    <hyperlink ref="F45" r:id="rId68" tooltip="Manufacturer" display="'CL31F105ZBFNNNE"/>
    <hyperlink ref="F46" r:id="rId69" tooltip="Manufacturer" display="'C1206F474K5RACTU"/>
    <hyperlink ref="F47" r:id="rId70" tooltip="Manufacturer" display="'AD826ARZ"/>
    <hyperlink ref="F48" r:id="rId71" tooltip="Manufacturer" display="'CD4013BM"/>
    <hyperlink ref="F49" r:id="rId72" tooltip="Manufacturer" display="'01530009Z"/>
    <hyperlink ref="F50" r:id="rId73" tooltip="Manufacturer" display="'01530008Z"/>
    <hyperlink ref="F51" r:id="rId74" tooltip="Manufacturer" display="'2N2222A"/>
    <hyperlink ref="L14" r:id="rId75" tooltip="Supplier" display="'399-3821-1-ND"/>
    <hyperlink ref="L15" r:id="rId76" tooltip="Supplier" display="'36-5016CT-ND"/>
    <hyperlink ref="L16" r:id="rId77" tooltip="Supplier" display="'P499BCCT-ND"/>
    <hyperlink ref="L17" r:id="rId78" tooltip="Supplier" display="'TNP100ACCT-ND"/>
    <hyperlink ref="L18" r:id="rId79" tooltip="Supplier" display="'TNPU20.0KBCCT-ND"/>
    <hyperlink ref="L19" r:id="rId80" tooltip="Supplier" display="'541-3924-1-ND"/>
    <hyperlink ref="L20" r:id="rId81" tooltip="Supplier" display="'P4.02KBCCT-ND"/>
    <hyperlink ref="L21" r:id="rId82" tooltip="Supplier" display="'P3.01KBCCT-ND"/>
    <hyperlink ref="L22" r:id="rId83" tooltip="Supplier" display="'P2.87KBCCT-ND"/>
    <hyperlink ref="L23" r:id="rId84" tooltip="Supplier" display="'P2.0KBCCT-ND"/>
    <hyperlink ref="L24" r:id="rId85" tooltip="Supplier" display="'TNPU1.00KBCCT-ND"/>
    <hyperlink ref="L25" r:id="rId86" tooltip="Supplier" display="'P100MCT-ND"/>
    <hyperlink ref="L26" r:id="rId87" tooltip="Supplier" display="'PPC3D.10CT-ND"/>
    <hyperlink ref="L27" r:id="rId88" tooltip="Supplier" display="'P0.0ECT-ND"/>
    <hyperlink ref="L28" r:id="rId89" tooltip="Supplier" display="'255-2069-ND"/>
    <hyperlink ref="L29" r:id="rId90" tooltip="Supplier" display="'Z964-ND"/>
    <hyperlink ref="L30" r:id="rId91" tooltip="Supplier" display="'ED90326-ND"/>
    <hyperlink ref="L31" r:id="rId92" tooltip="Supplier" display="'OPA227U-ND"/>
    <hyperlink ref="L32" r:id="rId93" tooltip="Supplier" display="'317-1013-ND"/>
    <hyperlink ref="L33" r:id="rId94" tooltip="Supplier" display="'LT1125CSW#PBF-ND"/>
    <hyperlink ref="L35" r:id="rId95" tooltip="Supplier" display="'516-1443-1-ND"/>
    <hyperlink ref="L36" r:id="rId96" tooltip="Supplier" display="'ED1335-ND"/>
    <hyperlink ref="L37" r:id="rId97" tooltip="Supplier" display="'PCD1572CT-ND"/>
    <hyperlink ref="L38" r:id="rId98" tooltip="Supplier" display="'609-1755-ND"/>
    <hyperlink ref="L39" r:id="rId99" tooltip="Supplier" display="'WM5230-ND"/>
    <hyperlink ref="L40" r:id="rId100" tooltip="Supplier" display="'1N4001DICT-ND"/>
    <hyperlink ref="L41" r:id="rId101" tooltip="Supplier" display="'718-1408-1-ND"/>
    <hyperlink ref="L42" r:id="rId102" tooltip="Supplier" display="'399-1199-1-ND"/>
    <hyperlink ref="L43" r:id="rId103" tooltip="Supplier" display="'478-2592-ND"/>
    <hyperlink ref="L44" tooltip="Supplier" display="'"/>
    <hyperlink ref="L45" r:id="rId104" tooltip="Supplier" display="'1276-1204-1-ND"/>
    <hyperlink ref="L46" r:id="rId105" tooltip="Supplier" display="'399-11598-1-ND"/>
    <hyperlink ref="L47" r:id="rId106" tooltip="Supplier" display="'AD826ARZ-ND"/>
    <hyperlink ref="L48" r:id="rId107" tooltip="Supplier" display="'296-12972-5-ND"/>
    <hyperlink ref="L49" r:id="rId108" tooltip="Supplier" display="'F066-ND"/>
    <hyperlink ref="L50" r:id="rId109" tooltip="Supplier" display="'F065-ND"/>
    <hyperlink ref="L51" r:id="rId110" tooltip="Supplier" display="'2N2222ACS-ND"/>
  </hyperlinks>
  <pageMargins left="0.46" right="0.36" top="0.57999999999999996" bottom="1" header="0.5" footer="0.5"/>
  <pageSetup paperSize="9" orientation="landscape" horizontalDpi="200" verticalDpi="200" r:id="rId11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0" customWidth="1"/>
    <col min="2" max="2" width="108.5703125" style="10" customWidth="1"/>
  </cols>
  <sheetData>
    <row r="1" spans="1:2" s="12" customFormat="1" ht="17.25" customHeight="1" x14ac:dyDescent="0.2">
      <c r="A1" s="11" t="s">
        <v>5</v>
      </c>
      <c r="B1" s="137" t="s">
        <v>301</v>
      </c>
    </row>
    <row r="2" spans="1:2" s="12" customFormat="1" ht="17.25" customHeight="1" x14ac:dyDescent="0.2">
      <c r="A2" s="13" t="s">
        <v>7</v>
      </c>
      <c r="B2" s="138" t="s">
        <v>30</v>
      </c>
    </row>
    <row r="3" spans="1:2" s="12" customFormat="1" ht="17.25" customHeight="1" x14ac:dyDescent="0.2">
      <c r="A3" s="14" t="s">
        <v>6</v>
      </c>
      <c r="B3" s="139" t="s">
        <v>34</v>
      </c>
    </row>
    <row r="4" spans="1:2" s="12" customFormat="1" ht="17.25" customHeight="1" x14ac:dyDescent="0.2">
      <c r="A4" s="13" t="s">
        <v>8</v>
      </c>
      <c r="B4" s="138" t="s">
        <v>30</v>
      </c>
    </row>
    <row r="5" spans="1:2" s="12" customFormat="1" ht="17.25" customHeight="1" x14ac:dyDescent="0.2">
      <c r="A5" s="14" t="s">
        <v>9</v>
      </c>
      <c r="B5" s="139" t="s">
        <v>301</v>
      </c>
    </row>
    <row r="6" spans="1:2" s="12" customFormat="1" ht="17.25" customHeight="1" x14ac:dyDescent="0.2">
      <c r="A6" s="13" t="s">
        <v>4</v>
      </c>
      <c r="B6" s="138" t="s">
        <v>36</v>
      </c>
    </row>
    <row r="7" spans="1:2" s="12" customFormat="1" ht="17.25" customHeight="1" x14ac:dyDescent="0.2">
      <c r="A7" s="14" t="s">
        <v>10</v>
      </c>
      <c r="B7" s="139" t="s">
        <v>302</v>
      </c>
    </row>
    <row r="8" spans="1:2" s="12" customFormat="1" ht="17.25" customHeight="1" x14ac:dyDescent="0.2">
      <c r="A8" s="13" t="s">
        <v>11</v>
      </c>
      <c r="B8" s="138" t="s">
        <v>35</v>
      </c>
    </row>
    <row r="9" spans="1:2" s="12" customFormat="1" ht="17.25" customHeight="1" x14ac:dyDescent="0.2">
      <c r="A9" s="14" t="s">
        <v>12</v>
      </c>
      <c r="B9" s="139" t="s">
        <v>29</v>
      </c>
    </row>
    <row r="10" spans="1:2" s="12" customFormat="1" ht="17.25" customHeight="1" x14ac:dyDescent="0.2">
      <c r="A10" s="13" t="s">
        <v>14</v>
      </c>
      <c r="B10" s="138" t="s">
        <v>303</v>
      </c>
    </row>
    <row r="11" spans="1:2" s="12" customFormat="1" ht="17.25" customHeight="1" x14ac:dyDescent="0.2">
      <c r="A11" s="14" t="s">
        <v>13</v>
      </c>
      <c r="B11" s="139" t="s">
        <v>304</v>
      </c>
    </row>
    <row r="12" spans="1:2" s="12" customFormat="1" ht="17.25" customHeight="1" x14ac:dyDescent="0.2">
      <c r="A12" s="13" t="s">
        <v>15</v>
      </c>
      <c r="B12" s="138" t="s">
        <v>305</v>
      </c>
    </row>
    <row r="13" spans="1:2" s="12" customFormat="1" ht="17.25" customHeight="1" x14ac:dyDescent="0.2">
      <c r="A13" s="14" t="s">
        <v>16</v>
      </c>
      <c r="B13" s="139" t="s">
        <v>306</v>
      </c>
    </row>
    <row r="14" spans="1:2" s="12" customFormat="1" ht="17.25" customHeight="1" thickBot="1" x14ac:dyDescent="0.25">
      <c r="A14" s="15" t="s">
        <v>17</v>
      </c>
      <c r="B14" s="140" t="s">
        <v>304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dschaetz</dc:creator>
  <cp:lastModifiedBy>dschaetz</cp:lastModifiedBy>
  <cp:lastPrinted>2002-11-05T13:50:54Z</cp:lastPrinted>
  <dcterms:created xsi:type="dcterms:W3CDTF">2000-10-27T00:30:29Z</dcterms:created>
  <dcterms:modified xsi:type="dcterms:W3CDTF">2019-08-15T01:18:08Z</dcterms:modified>
</cp:coreProperties>
</file>