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37E998C4-C9E5-D4B9-71C8-EB1FF731991C}"/>
  <workbookPr codeName="ThisWorkbook" checkCompatibility="1" defaultThemeVersion="124226"/>
  <bookViews>
    <workbookView xWindow="255" yWindow="105" windowWidth="21795" windowHeight="14025" tabRatio="856"/>
  </bookViews>
  <sheets>
    <sheet name="E1000295-v1" sheetId="66" r:id="rId1"/>
  </sheets>
  <definedNames>
    <definedName name="A200014301">#REF!</definedName>
    <definedName name="A200014302">#REF!</definedName>
    <definedName name="A200019301">#REF!</definedName>
    <definedName name="A200019501">#REF!</definedName>
    <definedName name="A200019601">#REF!</definedName>
    <definedName name="A200020901">#REF!</definedName>
    <definedName name="A200023101">#REF!</definedName>
    <definedName name="B200021001">#REF!</definedName>
    <definedName name="_xlnm.Print_Area" localSheetId="0">'E1000295-v1'!$A$1:$AD$229</definedName>
    <definedName name="SourceList" localSheetId="0">#REF!</definedName>
    <definedName name="SourceList">#REF!</definedName>
  </definedNames>
  <calcPr calcId="125725" concurrentCalc="0"/>
</workbook>
</file>

<file path=xl/calcChain.xml><?xml version="1.0" encoding="utf-8"?>
<calcChain xmlns="http://schemas.openxmlformats.org/spreadsheetml/2006/main">
  <c r="M209" i="66"/>
  <c r="D209"/>
  <c r="E209"/>
  <c r="F209"/>
  <c r="G209"/>
  <c r="H209"/>
  <c r="M205"/>
  <c r="D205"/>
  <c r="E205"/>
  <c r="F205"/>
  <c r="G205"/>
  <c r="H205"/>
  <c r="M227"/>
  <c r="H227"/>
  <c r="G227"/>
  <c r="F227"/>
  <c r="E227"/>
  <c r="D227"/>
  <c r="M226"/>
  <c r="H226"/>
  <c r="G226"/>
  <c r="F226"/>
  <c r="E226"/>
  <c r="D226"/>
  <c r="M225"/>
  <c r="H225"/>
  <c r="G225"/>
  <c r="F225"/>
  <c r="E225"/>
  <c r="D225"/>
  <c r="M224"/>
  <c r="H224"/>
  <c r="G224"/>
  <c r="F224"/>
  <c r="E224"/>
  <c r="D224"/>
  <c r="M223"/>
  <c r="H223"/>
  <c r="G223"/>
  <c r="F223"/>
  <c r="E223"/>
  <c r="D223"/>
  <c r="M222"/>
  <c r="H222"/>
  <c r="G222"/>
  <c r="F222"/>
  <c r="E222"/>
  <c r="D222"/>
  <c r="M221"/>
  <c r="H221"/>
  <c r="G221"/>
  <c r="F221"/>
  <c r="E221"/>
  <c r="D221"/>
  <c r="M220"/>
  <c r="H220"/>
  <c r="G220"/>
  <c r="F220"/>
  <c r="E220"/>
  <c r="D220"/>
  <c r="M219"/>
  <c r="H219"/>
  <c r="G219"/>
  <c r="F219"/>
  <c r="E219"/>
  <c r="D219"/>
  <c r="M218"/>
  <c r="H218"/>
  <c r="G218"/>
  <c r="F218"/>
  <c r="E218"/>
  <c r="D218"/>
  <c r="M217"/>
  <c r="H217"/>
  <c r="G217"/>
  <c r="F217"/>
  <c r="E217"/>
  <c r="D217"/>
  <c r="M216"/>
  <c r="H216"/>
  <c r="G216"/>
  <c r="F216"/>
  <c r="E216"/>
  <c r="D216"/>
  <c r="M215"/>
  <c r="H215"/>
  <c r="G215"/>
  <c r="F215"/>
  <c r="E215"/>
  <c r="D215"/>
  <c r="M214"/>
  <c r="H214"/>
  <c r="G214"/>
  <c r="F214"/>
  <c r="E214"/>
  <c r="D214"/>
  <c r="M213"/>
  <c r="H213"/>
  <c r="G213"/>
  <c r="F213"/>
  <c r="E213"/>
  <c r="D213"/>
  <c r="M212"/>
  <c r="H212"/>
  <c r="G212"/>
  <c r="F212"/>
  <c r="E212"/>
  <c r="D212"/>
  <c r="M211"/>
  <c r="H211"/>
  <c r="G211"/>
  <c r="F211"/>
  <c r="E211"/>
  <c r="D211"/>
  <c r="M210"/>
  <c r="H210"/>
  <c r="G210"/>
  <c r="F210"/>
  <c r="E210"/>
  <c r="D210"/>
  <c r="M208"/>
  <c r="H208"/>
  <c r="G208"/>
  <c r="F208"/>
  <c r="E208"/>
  <c r="D208"/>
  <c r="M207"/>
  <c r="H207"/>
  <c r="G207"/>
  <c r="F207"/>
  <c r="E207"/>
  <c r="D207"/>
  <c r="M206"/>
  <c r="H206"/>
  <c r="G206"/>
  <c r="F206"/>
  <c r="E206"/>
  <c r="D206"/>
  <c r="M204"/>
  <c r="H204"/>
  <c r="G204"/>
  <c r="F204"/>
  <c r="E204"/>
  <c r="D204"/>
  <c r="M203"/>
  <c r="H203"/>
  <c r="G203"/>
  <c r="F203"/>
  <c r="E203"/>
  <c r="D203"/>
  <c r="M194"/>
  <c r="J194"/>
  <c r="I194"/>
  <c r="H194"/>
  <c r="G194"/>
  <c r="F194"/>
  <c r="E194"/>
  <c r="D194"/>
  <c r="M192"/>
  <c r="J192"/>
  <c r="I192"/>
  <c r="H192"/>
  <c r="G192"/>
  <c r="F192"/>
  <c r="E192"/>
  <c r="D192"/>
  <c r="M169"/>
  <c r="J169"/>
  <c r="I169"/>
  <c r="H169"/>
  <c r="G169"/>
  <c r="F169"/>
  <c r="E169"/>
  <c r="D169"/>
  <c r="M167"/>
  <c r="J167"/>
  <c r="I167"/>
  <c r="H167"/>
  <c r="G167"/>
  <c r="F167"/>
  <c r="E167"/>
  <c r="D167"/>
  <c r="M187"/>
  <c r="M186"/>
  <c r="M201"/>
  <c r="M200"/>
  <c r="M199"/>
  <c r="M198"/>
  <c r="M197"/>
  <c r="M196"/>
  <c r="M195"/>
  <c r="M193"/>
  <c r="M191"/>
  <c r="M190"/>
  <c r="M189"/>
  <c r="M188"/>
  <c r="M185"/>
  <c r="M184"/>
  <c r="M183"/>
  <c r="M182"/>
  <c r="M181"/>
  <c r="M180"/>
  <c r="M179"/>
  <c r="M178"/>
  <c r="M177"/>
  <c r="D177"/>
  <c r="E177"/>
  <c r="F177"/>
  <c r="G177"/>
  <c r="H177"/>
  <c r="D178"/>
  <c r="E178"/>
  <c r="F178"/>
  <c r="G178"/>
  <c r="H178"/>
  <c r="D179"/>
  <c r="E179"/>
  <c r="F179"/>
  <c r="G179"/>
  <c r="H179"/>
  <c r="D180"/>
  <c r="E180"/>
  <c r="F180"/>
  <c r="G180"/>
  <c r="H180"/>
  <c r="D181"/>
  <c r="E181"/>
  <c r="F181"/>
  <c r="G181"/>
  <c r="H181"/>
  <c r="D182"/>
  <c r="E182"/>
  <c r="F182"/>
  <c r="G182"/>
  <c r="H182"/>
  <c r="D183"/>
  <c r="E183"/>
  <c r="F183"/>
  <c r="G183"/>
  <c r="H183"/>
  <c r="D184"/>
  <c r="E184"/>
  <c r="F184"/>
  <c r="G184"/>
  <c r="H184"/>
  <c r="D185"/>
  <c r="E185"/>
  <c r="F185"/>
  <c r="G185"/>
  <c r="H185"/>
  <c r="D186"/>
  <c r="E186"/>
  <c r="F186"/>
  <c r="G186"/>
  <c r="H186"/>
  <c r="D187"/>
  <c r="E187"/>
  <c r="F187"/>
  <c r="G187"/>
  <c r="H187"/>
  <c r="D188"/>
  <c r="E188"/>
  <c r="F188"/>
  <c r="G188"/>
  <c r="H188"/>
  <c r="D189"/>
  <c r="E189"/>
  <c r="F189"/>
  <c r="G189"/>
  <c r="H189"/>
  <c r="D190"/>
  <c r="E190"/>
  <c r="F190"/>
  <c r="G190"/>
  <c r="H190"/>
  <c r="D191"/>
  <c r="E191"/>
  <c r="F191"/>
  <c r="G191"/>
  <c r="H191"/>
  <c r="D193"/>
  <c r="E193"/>
  <c r="F193"/>
  <c r="G193"/>
  <c r="H193"/>
  <c r="D195"/>
  <c r="E195"/>
  <c r="F195"/>
  <c r="G195"/>
  <c r="H195"/>
  <c r="D196"/>
  <c r="E196"/>
  <c r="F196"/>
  <c r="G196"/>
  <c r="H196"/>
  <c r="D197"/>
  <c r="E197"/>
  <c r="F197"/>
  <c r="G197"/>
  <c r="H197"/>
  <c r="D198"/>
  <c r="E198"/>
  <c r="F198"/>
  <c r="G198"/>
  <c r="H198"/>
  <c r="D199"/>
  <c r="E199"/>
  <c r="F199"/>
  <c r="G199"/>
  <c r="H199"/>
  <c r="D200"/>
  <c r="E200"/>
  <c r="F200"/>
  <c r="G200"/>
  <c r="H200"/>
  <c r="D201"/>
  <c r="E201"/>
  <c r="F201"/>
  <c r="G201"/>
  <c r="H201"/>
  <c r="D164"/>
  <c r="E164"/>
  <c r="F164"/>
  <c r="G164"/>
  <c r="H164"/>
  <c r="D165"/>
  <c r="E165"/>
  <c r="F165"/>
  <c r="G165"/>
  <c r="H165"/>
  <c r="D166"/>
  <c r="E166"/>
  <c r="F166"/>
  <c r="G166"/>
  <c r="H166"/>
  <c r="D168"/>
  <c r="E168"/>
  <c r="F168"/>
  <c r="G168"/>
  <c r="H168"/>
  <c r="D170"/>
  <c r="E170"/>
  <c r="F170"/>
  <c r="G170"/>
  <c r="H170"/>
  <c r="D171"/>
  <c r="E171"/>
  <c r="F171"/>
  <c r="G171"/>
  <c r="H171"/>
  <c r="D172"/>
  <c r="E172"/>
  <c r="F172"/>
  <c r="G172"/>
  <c r="H172"/>
  <c r="D173"/>
  <c r="E173"/>
  <c r="F173"/>
  <c r="G173"/>
  <c r="H173"/>
  <c r="D174"/>
  <c r="E174"/>
  <c r="F174"/>
  <c r="G174"/>
  <c r="H174"/>
  <c r="D175"/>
  <c r="E175"/>
  <c r="F175"/>
  <c r="G175"/>
  <c r="H175"/>
  <c r="M176"/>
  <c r="M175"/>
  <c r="M174"/>
  <c r="M173"/>
  <c r="M172"/>
  <c r="M171"/>
  <c r="M170"/>
  <c r="M168"/>
  <c r="M166"/>
  <c r="M165"/>
  <c r="M164"/>
  <c r="M163"/>
  <c r="M162"/>
  <c r="M161"/>
  <c r="M160"/>
  <c r="M159"/>
  <c r="M158"/>
  <c r="M157"/>
  <c r="M156"/>
  <c r="M155"/>
  <c r="M154"/>
  <c r="M153"/>
  <c r="M152"/>
  <c r="F154"/>
  <c r="J159"/>
  <c r="I159"/>
  <c r="H159"/>
  <c r="G159"/>
  <c r="F159"/>
  <c r="E159"/>
  <c r="D159"/>
  <c r="J158"/>
  <c r="I158"/>
  <c r="H158"/>
  <c r="G158"/>
  <c r="F158"/>
  <c r="E158"/>
  <c r="D158"/>
  <c r="J157"/>
  <c r="I157"/>
  <c r="H157"/>
  <c r="G157"/>
  <c r="F157"/>
  <c r="E157"/>
  <c r="D157"/>
  <c r="J156"/>
  <c r="I156"/>
  <c r="H156"/>
  <c r="G156"/>
  <c r="F156"/>
  <c r="E156"/>
  <c r="D156"/>
  <c r="M151"/>
  <c r="D52"/>
  <c r="E52"/>
  <c r="F52"/>
  <c r="G52"/>
  <c r="H52"/>
  <c r="I52"/>
  <c r="J52"/>
  <c r="D53"/>
  <c r="E53"/>
  <c r="F53"/>
  <c r="G53"/>
  <c r="H53"/>
  <c r="I53"/>
  <c r="J53"/>
  <c r="J51"/>
  <c r="I51"/>
  <c r="H51"/>
  <c r="G51"/>
  <c r="F51"/>
  <c r="E51"/>
  <c r="D51"/>
  <c r="J50"/>
  <c r="I50"/>
  <c r="H50"/>
  <c r="G50"/>
  <c r="F50"/>
  <c r="E50"/>
  <c r="D50"/>
  <c r="J49"/>
  <c r="I49"/>
  <c r="H49"/>
  <c r="G49"/>
  <c r="F49"/>
  <c r="E49"/>
  <c r="D49"/>
  <c r="J48"/>
  <c r="I48"/>
  <c r="H48"/>
  <c r="G48"/>
  <c r="F48"/>
  <c r="E48"/>
  <c r="D48"/>
  <c r="J47"/>
  <c r="I47"/>
  <c r="H47"/>
  <c r="G47"/>
  <c r="F47"/>
  <c r="E47"/>
  <c r="D47"/>
  <c r="J46"/>
  <c r="I46"/>
  <c r="H46"/>
  <c r="G46"/>
  <c r="F46"/>
  <c r="E46"/>
  <c r="D46"/>
  <c r="K45"/>
  <c r="J45"/>
  <c r="I45"/>
  <c r="H45"/>
  <c r="G45"/>
  <c r="F45"/>
  <c r="E45"/>
  <c r="D45"/>
  <c r="J44"/>
  <c r="I44"/>
  <c r="H44"/>
  <c r="G44"/>
  <c r="F44"/>
  <c r="E44"/>
  <c r="D44"/>
  <c r="C36"/>
  <c r="C37"/>
  <c r="J99"/>
  <c r="I99"/>
  <c r="H99"/>
  <c r="G99"/>
  <c r="F99"/>
  <c r="E99"/>
  <c r="D99"/>
  <c r="D93"/>
  <c r="E93"/>
  <c r="F93"/>
  <c r="G93"/>
  <c r="H93"/>
  <c r="I93"/>
  <c r="J93"/>
  <c r="J176"/>
  <c r="I176"/>
  <c r="H176"/>
  <c r="G176"/>
  <c r="F176"/>
  <c r="E176"/>
  <c r="D176"/>
  <c r="J163"/>
  <c r="I163"/>
  <c r="H163"/>
  <c r="G163"/>
  <c r="F163"/>
  <c r="E163"/>
  <c r="D163"/>
  <c r="D162"/>
  <c r="E162"/>
  <c r="F162"/>
  <c r="G162"/>
  <c r="H162"/>
  <c r="I162"/>
  <c r="J162"/>
  <c r="J161"/>
  <c r="I161"/>
  <c r="H161"/>
  <c r="G161"/>
  <c r="F161"/>
  <c r="E161"/>
  <c r="D161"/>
  <c r="D160"/>
  <c r="E160"/>
  <c r="F160"/>
  <c r="G160"/>
  <c r="H160"/>
  <c r="I160"/>
  <c r="J160"/>
  <c r="J155"/>
  <c r="I155"/>
  <c r="H155"/>
  <c r="G155"/>
  <c r="F155"/>
  <c r="E155"/>
  <c r="D155"/>
  <c r="AA153"/>
  <c r="J153"/>
  <c r="I153"/>
  <c r="H153"/>
  <c r="G153"/>
  <c r="F153"/>
  <c r="E153"/>
  <c r="D153"/>
  <c r="J152"/>
  <c r="I152"/>
  <c r="H152"/>
  <c r="G152"/>
  <c r="F152"/>
  <c r="E152"/>
  <c r="D152"/>
  <c r="J82"/>
  <c r="I82"/>
  <c r="H82"/>
  <c r="G82"/>
  <c r="F82"/>
  <c r="E82"/>
  <c r="D82"/>
  <c r="J81"/>
  <c r="I81"/>
  <c r="H81"/>
  <c r="G81"/>
  <c r="F81"/>
  <c r="E81"/>
  <c r="D81"/>
  <c r="J80"/>
  <c r="I80"/>
  <c r="H80"/>
  <c r="G80"/>
  <c r="F80"/>
  <c r="E80"/>
  <c r="D80"/>
  <c r="J79"/>
  <c r="I79"/>
  <c r="H79"/>
  <c r="G79"/>
  <c r="F79"/>
  <c r="E79"/>
  <c r="D79"/>
  <c r="J78"/>
  <c r="I78"/>
  <c r="H78"/>
  <c r="G78"/>
  <c r="F78"/>
  <c r="E78"/>
  <c r="D78"/>
  <c r="J77"/>
  <c r="I77"/>
  <c r="H77"/>
  <c r="G77"/>
  <c r="F77"/>
  <c r="E77"/>
  <c r="D77"/>
  <c r="J75"/>
  <c r="I75"/>
  <c r="H75"/>
  <c r="G75"/>
  <c r="F75"/>
  <c r="E75"/>
  <c r="D75"/>
  <c r="J74"/>
  <c r="I74"/>
  <c r="H74"/>
  <c r="G74"/>
  <c r="F74"/>
  <c r="E74"/>
  <c r="D74"/>
  <c r="J73"/>
  <c r="I73"/>
  <c r="H73"/>
  <c r="G73"/>
  <c r="F73"/>
  <c r="E73"/>
  <c r="D73"/>
  <c r="J72"/>
  <c r="I72"/>
  <c r="H72"/>
  <c r="G72"/>
  <c r="F72"/>
  <c r="E72"/>
  <c r="D72"/>
  <c r="J71"/>
  <c r="I71"/>
  <c r="H71"/>
  <c r="G71"/>
  <c r="F71"/>
  <c r="E71"/>
  <c r="D71"/>
  <c r="J70"/>
  <c r="I70"/>
  <c r="H70"/>
  <c r="G70"/>
  <c r="F70"/>
  <c r="E70"/>
  <c r="D70"/>
  <c r="J68"/>
  <c r="I68"/>
  <c r="H68"/>
  <c r="G68"/>
  <c r="F68"/>
  <c r="E68"/>
  <c r="D68"/>
  <c r="J67"/>
  <c r="I67"/>
  <c r="H67"/>
  <c r="G67"/>
  <c r="F67"/>
  <c r="E67"/>
  <c r="D67"/>
  <c r="J66"/>
  <c r="I66"/>
  <c r="H66"/>
  <c r="G66"/>
  <c r="F66"/>
  <c r="E66"/>
  <c r="D66"/>
  <c r="J65"/>
  <c r="I65"/>
  <c r="H65"/>
  <c r="G65"/>
  <c r="F65"/>
  <c r="E65"/>
  <c r="D65"/>
  <c r="D58"/>
  <c r="E58"/>
  <c r="F58"/>
  <c r="G58"/>
  <c r="H58"/>
  <c r="I58"/>
  <c r="J58"/>
  <c r="D59"/>
  <c r="E59"/>
  <c r="F59"/>
  <c r="G59"/>
  <c r="H59"/>
  <c r="I59"/>
  <c r="J59"/>
  <c r="D60"/>
  <c r="E60"/>
  <c r="F60"/>
  <c r="G60"/>
  <c r="H60"/>
  <c r="I60"/>
  <c r="J60"/>
  <c r="D61"/>
  <c r="E61"/>
  <c r="F61"/>
  <c r="G61"/>
  <c r="H61"/>
  <c r="I61"/>
  <c r="J61"/>
  <c r="J64"/>
  <c r="I64"/>
  <c r="H64"/>
  <c r="G64"/>
  <c r="F64"/>
  <c r="E64"/>
  <c r="D64"/>
  <c r="J63"/>
  <c r="I63"/>
  <c r="H63"/>
  <c r="G63"/>
  <c r="F63"/>
  <c r="E63"/>
  <c r="D63"/>
  <c r="J57"/>
  <c r="I57"/>
  <c r="H57"/>
  <c r="G57"/>
  <c r="F57"/>
  <c r="E57"/>
  <c r="D57"/>
  <c r="J56"/>
  <c r="I56"/>
  <c r="H56"/>
  <c r="G56"/>
  <c r="F56"/>
  <c r="E56"/>
  <c r="D56"/>
  <c r="AA142"/>
  <c r="AA141"/>
  <c r="AA137"/>
  <c r="AA134"/>
  <c r="AA131"/>
  <c r="AA115"/>
  <c r="D149"/>
  <c r="E149"/>
  <c r="F149"/>
  <c r="G149"/>
  <c r="H149"/>
  <c r="I149"/>
  <c r="J149"/>
  <c r="J111"/>
  <c r="I111"/>
  <c r="H111"/>
  <c r="G111"/>
  <c r="F111"/>
  <c r="E111"/>
  <c r="D111"/>
  <c r="J112"/>
  <c r="I112"/>
  <c r="H112"/>
  <c r="G112"/>
  <c r="F112"/>
  <c r="E112"/>
  <c r="D112"/>
  <c r="J110"/>
  <c r="I110"/>
  <c r="H110"/>
  <c r="G110"/>
  <c r="F110"/>
  <c r="E110"/>
  <c r="D110"/>
  <c r="J109"/>
  <c r="I109"/>
  <c r="H109"/>
  <c r="G109"/>
  <c r="F109"/>
  <c r="E109"/>
  <c r="D109"/>
  <c r="J108"/>
  <c r="I108"/>
  <c r="H108"/>
  <c r="G108"/>
  <c r="F108"/>
  <c r="E108"/>
  <c r="D108"/>
  <c r="J106"/>
  <c r="I106"/>
  <c r="H106"/>
  <c r="G106"/>
  <c r="F106"/>
  <c r="E106"/>
  <c r="D106"/>
  <c r="D105"/>
  <c r="E105"/>
  <c r="F105"/>
  <c r="G105"/>
  <c r="H105"/>
  <c r="I105"/>
  <c r="J105"/>
  <c r="D104"/>
  <c r="E104"/>
  <c r="F104"/>
  <c r="G104"/>
  <c r="H104"/>
  <c r="I104"/>
  <c r="J104"/>
  <c r="D103"/>
  <c r="E103"/>
  <c r="F103"/>
  <c r="G103"/>
  <c r="H103"/>
  <c r="I103"/>
  <c r="J103"/>
  <c r="D102"/>
  <c r="E102"/>
  <c r="F102"/>
  <c r="G102"/>
  <c r="H102"/>
  <c r="I102"/>
  <c r="J102"/>
  <c r="J100"/>
  <c r="I100"/>
  <c r="H100"/>
  <c r="G100"/>
  <c r="F100"/>
  <c r="E100"/>
  <c r="D100"/>
  <c r="J98"/>
  <c r="I98"/>
  <c r="H98"/>
  <c r="G98"/>
  <c r="F98"/>
  <c r="E98"/>
  <c r="D98"/>
  <c r="J97"/>
  <c r="I97"/>
  <c r="H97"/>
  <c r="G97"/>
  <c r="F97"/>
  <c r="E97"/>
  <c r="D97"/>
  <c r="J96"/>
  <c r="I96"/>
  <c r="H96"/>
  <c r="G96"/>
  <c r="F96"/>
  <c r="E96"/>
  <c r="D96"/>
  <c r="J95"/>
  <c r="I95"/>
  <c r="H95"/>
  <c r="G95"/>
  <c r="F95"/>
  <c r="E95"/>
  <c r="D95"/>
  <c r="D94"/>
  <c r="E94"/>
  <c r="F94"/>
  <c r="G94"/>
  <c r="H94"/>
  <c r="I94"/>
  <c r="J94"/>
  <c r="D92"/>
  <c r="E92"/>
  <c r="F92"/>
  <c r="G92"/>
  <c r="H92"/>
  <c r="I92"/>
  <c r="J92"/>
  <c r="D91"/>
  <c r="E91"/>
  <c r="F91"/>
  <c r="G91"/>
  <c r="H91"/>
  <c r="I91"/>
  <c r="J91"/>
  <c r="D90"/>
  <c r="E90"/>
  <c r="F90"/>
  <c r="G90"/>
  <c r="H90"/>
  <c r="I90"/>
  <c r="J90"/>
  <c r="D146"/>
  <c r="E146"/>
  <c r="F146"/>
  <c r="G146"/>
  <c r="H146"/>
  <c r="I146"/>
  <c r="J146"/>
  <c r="D107"/>
  <c r="E107"/>
  <c r="F107"/>
  <c r="G107"/>
  <c r="H107"/>
  <c r="I107"/>
  <c r="J107"/>
  <c r="D101"/>
  <c r="E101"/>
  <c r="F101"/>
  <c r="G101"/>
  <c r="H101"/>
  <c r="I101"/>
  <c r="J101"/>
  <c r="D89"/>
  <c r="E89"/>
  <c r="F89"/>
  <c r="G89"/>
  <c r="H89"/>
  <c r="I89"/>
  <c r="J89"/>
  <c r="D148"/>
  <c r="E148"/>
  <c r="F148"/>
  <c r="G148"/>
  <c r="H148"/>
  <c r="I148"/>
  <c r="J148"/>
  <c r="D147"/>
  <c r="E147"/>
  <c r="F147"/>
  <c r="G147"/>
  <c r="H147"/>
  <c r="I147"/>
  <c r="J147"/>
  <c r="D143"/>
  <c r="E143"/>
  <c r="F143"/>
  <c r="G143"/>
  <c r="H143"/>
  <c r="I143"/>
  <c r="J143"/>
  <c r="D144"/>
  <c r="E144"/>
  <c r="F144"/>
  <c r="G144"/>
  <c r="H144"/>
  <c r="I144"/>
  <c r="J144"/>
  <c r="D139"/>
  <c r="E139"/>
  <c r="F139"/>
  <c r="G139"/>
  <c r="H139"/>
  <c r="I139"/>
  <c r="J139"/>
  <c r="D140"/>
  <c r="E140"/>
  <c r="F140"/>
  <c r="G140"/>
  <c r="H140"/>
  <c r="I140"/>
  <c r="J140"/>
  <c r="D141"/>
  <c r="E141"/>
  <c r="F141"/>
  <c r="G141"/>
  <c r="H141"/>
  <c r="I141"/>
  <c r="J141"/>
  <c r="D142"/>
  <c r="E142"/>
  <c r="F142"/>
  <c r="G142"/>
  <c r="H142"/>
  <c r="I142"/>
  <c r="J142"/>
  <c r="D138"/>
  <c r="E138"/>
  <c r="F138"/>
  <c r="G138"/>
  <c r="H138"/>
  <c r="I138"/>
  <c r="J138"/>
  <c r="D133"/>
  <c r="E133"/>
  <c r="F133"/>
  <c r="G133"/>
  <c r="H133"/>
  <c r="I133"/>
  <c r="J133"/>
  <c r="D135"/>
  <c r="E135"/>
  <c r="F135"/>
  <c r="G135"/>
  <c r="H135"/>
  <c r="I135"/>
  <c r="J135"/>
  <c r="D137"/>
  <c r="E137"/>
  <c r="F137"/>
  <c r="G137"/>
  <c r="H137"/>
  <c r="I137"/>
  <c r="J137"/>
  <c r="D136"/>
  <c r="E136"/>
  <c r="F136"/>
  <c r="G136"/>
  <c r="H136"/>
  <c r="I136"/>
  <c r="J136"/>
  <c r="J88"/>
  <c r="I88"/>
  <c r="H88"/>
  <c r="G88"/>
  <c r="F88"/>
  <c r="E88"/>
  <c r="D88"/>
  <c r="J84"/>
  <c r="I84"/>
  <c r="H84"/>
  <c r="G84"/>
  <c r="F84"/>
  <c r="E84"/>
  <c r="D84"/>
  <c r="D134"/>
  <c r="E134"/>
  <c r="F134"/>
  <c r="G134"/>
  <c r="H134"/>
  <c r="I134"/>
  <c r="J134"/>
  <c r="J132"/>
  <c r="I132"/>
  <c r="H132"/>
  <c r="G132"/>
  <c r="F132"/>
  <c r="E132"/>
  <c r="D132"/>
  <c r="D124"/>
  <c r="E124"/>
  <c r="F124"/>
  <c r="G124"/>
  <c r="H124"/>
  <c r="I124"/>
  <c r="J124"/>
  <c r="D127"/>
  <c r="E127"/>
  <c r="F127"/>
  <c r="G127"/>
  <c r="H127"/>
  <c r="I127"/>
  <c r="J127"/>
  <c r="J123"/>
  <c r="I123"/>
  <c r="H123"/>
  <c r="G123"/>
  <c r="F123"/>
  <c r="E123"/>
  <c r="D123"/>
  <c r="J145"/>
  <c r="I145"/>
  <c r="H145"/>
  <c r="G145"/>
  <c r="F145"/>
  <c r="E145"/>
  <c r="D145"/>
  <c r="J131"/>
  <c r="I131"/>
  <c r="H131"/>
  <c r="G131"/>
  <c r="F131"/>
  <c r="E131"/>
  <c r="D131"/>
  <c r="J130"/>
  <c r="I130"/>
  <c r="H130"/>
  <c r="G130"/>
  <c r="F130"/>
  <c r="E130"/>
  <c r="D130"/>
  <c r="J129"/>
  <c r="I129"/>
  <c r="H129"/>
  <c r="G129"/>
  <c r="F129"/>
  <c r="E129"/>
  <c r="D129"/>
  <c r="J128"/>
  <c r="I128"/>
  <c r="H128"/>
  <c r="G128"/>
  <c r="F128"/>
  <c r="E128"/>
  <c r="D128"/>
  <c r="J126"/>
  <c r="I126"/>
  <c r="H126"/>
  <c r="G126"/>
  <c r="F126"/>
  <c r="E126"/>
  <c r="D126"/>
  <c r="J125"/>
  <c r="I125"/>
  <c r="H125"/>
  <c r="G125"/>
  <c r="F125"/>
  <c r="E125"/>
  <c r="D125"/>
  <c r="J122"/>
  <c r="I122"/>
  <c r="H122"/>
  <c r="G122"/>
  <c r="F122"/>
  <c r="E122"/>
  <c r="D122"/>
  <c r="J121"/>
  <c r="I121"/>
  <c r="H121"/>
  <c r="G121"/>
  <c r="F121"/>
  <c r="E121"/>
  <c r="D121"/>
  <c r="J120"/>
  <c r="I120"/>
  <c r="H120"/>
  <c r="G120"/>
  <c r="F120"/>
  <c r="E120"/>
  <c r="D120"/>
  <c r="J119"/>
  <c r="I119"/>
  <c r="H119"/>
  <c r="G119"/>
  <c r="F119"/>
  <c r="E119"/>
  <c r="D119"/>
  <c r="J118"/>
  <c r="I118"/>
  <c r="H118"/>
  <c r="G118"/>
  <c r="F118"/>
  <c r="E118"/>
  <c r="D118"/>
  <c r="J117"/>
  <c r="I117"/>
  <c r="H117"/>
  <c r="G117"/>
  <c r="F117"/>
  <c r="E117"/>
  <c r="D117"/>
  <c r="J116"/>
  <c r="I116"/>
  <c r="H116"/>
  <c r="G116"/>
  <c r="F116"/>
  <c r="E116"/>
  <c r="D116"/>
  <c r="J115"/>
  <c r="I115"/>
  <c r="H115"/>
  <c r="G115"/>
  <c r="F115"/>
  <c r="E115"/>
  <c r="D115"/>
</calcChain>
</file>

<file path=xl/comments1.xml><?xml version="1.0" encoding="utf-8"?>
<comments xmlns="http://schemas.openxmlformats.org/spreadsheetml/2006/main">
  <authors>
    <author>Mindy Jacobson</author>
  </authors>
  <commentList>
    <comment ref="R120" authorId="0">
      <text>
        <r>
          <rPr>
            <b/>
            <sz val="8"/>
            <color indexed="81"/>
            <rFont val="Tahoma"/>
            <family val="2"/>
          </rPr>
          <t>Mindy Jacobson:</t>
        </r>
        <r>
          <rPr>
            <sz val="8"/>
            <color indexed="81"/>
            <rFont val="Tahoma"/>
            <family val="2"/>
          </rPr>
          <t xml:space="preserve">
[2-FEB-10]
WATLOW p/n TESTED TO DATE:
125CH24A14X-806 (CABLE, 275W, 240Vac)
RAN2010S (TUBULAR 400W, 240Vac)
</t>
        </r>
      </text>
    </comment>
  </commentList>
</comments>
</file>

<file path=xl/sharedStrings.xml><?xml version="1.0" encoding="utf-8"?>
<sst xmlns="http://schemas.openxmlformats.org/spreadsheetml/2006/main" count="1254" uniqueCount="335">
  <si>
    <t>OTS</t>
  </si>
  <si>
    <t>NAME</t>
  </si>
  <si>
    <t>TYPE</t>
  </si>
  <si>
    <t>REV.</t>
  </si>
  <si>
    <t>MTS</t>
  </si>
  <si>
    <t>NOTES</t>
  </si>
  <si>
    <t>No.</t>
  </si>
  <si>
    <t>Level</t>
  </si>
  <si>
    <t>INDENTURE CHART</t>
  </si>
  <si>
    <t>UNITS</t>
  </si>
  <si>
    <t>EA</t>
  </si>
  <si>
    <t>HW</t>
  </si>
  <si>
    <t>PDR</t>
  </si>
  <si>
    <t>delta-PDR</t>
  </si>
  <si>
    <t>FDR</t>
  </si>
  <si>
    <t>XXX</t>
  </si>
  <si>
    <t>DCC No.</t>
  </si>
  <si>
    <t>DCN</t>
  </si>
  <si>
    <t>Subsystem:</t>
  </si>
  <si>
    <t>Reporter:</t>
  </si>
  <si>
    <t>Date:</t>
  </si>
  <si>
    <t>Mindy Jacobson</t>
  </si>
  <si>
    <t>MODEL STATUS</t>
  </si>
  <si>
    <t>DWG STATUS</t>
  </si>
  <si>
    <t>ASSY</t>
  </si>
  <si>
    <t>TopAssy</t>
  </si>
  <si>
    <t>% COMPLETE</t>
  </si>
  <si>
    <t>PRT</t>
  </si>
  <si>
    <t>RH</t>
  </si>
  <si>
    <t>D0901269</t>
  </si>
  <si>
    <t>ADV_LIGO_TCS_RING_HEATER_AND_SHIELD_ASSEM</t>
  </si>
  <si>
    <t>v2</t>
  </si>
  <si>
    <t>E900345-v1</t>
  </si>
  <si>
    <t>D0902351</t>
  </si>
  <si>
    <t>D0902408</t>
  </si>
  <si>
    <t>ADLIGO TCS RING HEATER BACK PLATE RH</t>
  </si>
  <si>
    <t>D0902409</t>
  </si>
  <si>
    <t>ADLIGO TCS RING HEATER BACK PLATE LH</t>
  </si>
  <si>
    <t>D0902410</t>
  </si>
  <si>
    <t>ADLIGO TCS RING HEATER BLOCK</t>
  </si>
  <si>
    <t>D0901279</t>
  </si>
  <si>
    <t>TCS_RING_HEATER_ELEMENT</t>
  </si>
  <si>
    <t>#4-40X.188 FLT HD SKT SCR, SST [18-8 SST]</t>
  </si>
  <si>
    <t>QTY INCL (1) SPR</t>
  </si>
  <si>
    <t>ADLIGO TCS RING HEATER SHIELD</t>
  </si>
  <si>
    <t>XX</t>
  </si>
  <si>
    <t xml:space="preserve">                     EXTERNAL TO VACUUM</t>
  </si>
  <si>
    <t xml:space="preserve">                     INTERNAL TO VACUUM</t>
  </si>
  <si>
    <t>D0902447</t>
  </si>
  <si>
    <t>LASTI retrofit assy</t>
  </si>
  <si>
    <t>LASTI TCS RING HEATER INSTALLATION RETROFIT</t>
  </si>
  <si>
    <t>V1</t>
  </si>
  <si>
    <t>WATLOW (?)</t>
  </si>
  <si>
    <t>{ REF }</t>
  </si>
  <si>
    <t>D0902448</t>
  </si>
  <si>
    <t>D0902449</t>
  </si>
  <si>
    <t>LASTI TCS RING HEATER BACK PLATE RH</t>
  </si>
  <si>
    <t>LASTI TCS RING HEATER BACK PLATE LH</t>
  </si>
  <si>
    <t>{ }</t>
  </si>
  <si>
    <t>D0902450</t>
  </si>
  <si>
    <t>LASTI TCS RING HEATER BLOCK</t>
  </si>
  <si>
    <t>DWG.TR E900344-V1</t>
  </si>
  <si>
    <t>FH SCR, PHILIPS, #2-56 X 3/16 LG, SST</t>
  </si>
  <si>
    <t>FH SCR, PHILIPS, #4-40 X 3/16 LG, SST</t>
  </si>
  <si>
    <t>D1000270</t>
  </si>
  <si>
    <t>TCS ALLOWABLE RH ELEMENT ENVELOPE</t>
  </si>
  <si>
    <t>VOL</t>
  </si>
  <si>
    <t>CONSTRAINT</t>
  </si>
  <si>
    <t>Dxxxxxxx</t>
  </si>
  <si>
    <t>N/A</t>
  </si>
  <si>
    <t>ALIGO TCS MONOLITH RH SHIELD</t>
  </si>
  <si>
    <t>?</t>
  </si>
  <si>
    <t>HARDWARE</t>
  </si>
  <si>
    <t>DXXXXXXX</t>
  </si>
  <si>
    <t>OTS ?</t>
  </si>
  <si>
    <t xml:space="preserve">Total No. Dwgs = </t>
  </si>
  <si>
    <t xml:space="preserve">Aggregate %-complete = </t>
  </si>
  <si>
    <t>D1000969</t>
  </si>
  <si>
    <t>D1000682</t>
  </si>
  <si>
    <t>[TCS] RH GLASS ROD INSULATOR</t>
  </si>
  <si>
    <t>IN</t>
  </si>
  <si>
    <t>D1000978</t>
  </si>
  <si>
    <t>ALIGO [TCS] RING HEATER ASSY</t>
  </si>
  <si>
    <t>D1000945</t>
  </si>
  <si>
    <t>GLASS ROD RETAINER</t>
  </si>
  <si>
    <t>D1001063</t>
  </si>
  <si>
    <t>E1000154-v1</t>
  </si>
  <si>
    <t>V2</t>
  </si>
  <si>
    <t>NICHROME WIRE, 24 BNC [DIA .5 MM]</t>
  </si>
  <si>
    <t>QTYs ARE PER OPTIC</t>
  </si>
  <si>
    <t>TCS RING HEATER ELEMENT ASSEMBLY, LASTI</t>
  </si>
  <si>
    <t>D1001187</t>
  </si>
  <si>
    <t>either this OR D1001187</t>
  </si>
  <si>
    <t>either this OR D1000945</t>
  </si>
  <si>
    <t>D1000970</t>
  </si>
  <si>
    <t>D1000956</t>
  </si>
  <si>
    <t>D1001016</t>
  </si>
  <si>
    <t>D1000943</t>
  </si>
  <si>
    <t>D1000944</t>
  </si>
  <si>
    <t>SS VENTED SHCS 2-56 X .1875 L</t>
  </si>
  <si>
    <t>SS FHCS 2-56 X .25 L</t>
  </si>
  <si>
    <t>IN-LINE UHV CONNECTOR ASSY</t>
  </si>
  <si>
    <t>ACCUGLASS CONNECTOR 100171</t>
  </si>
  <si>
    <t>PN 111022</t>
  </si>
  <si>
    <t>PN 100171</t>
  </si>
  <si>
    <t>AccuGlass Inc</t>
  </si>
  <si>
    <t>LOWER QUAD TERM BLOCK TO UPPER QUAD TERM BLOCK</t>
  </si>
  <si>
    <t>INSULATED COPPER WIRE, 28 AWG</t>
  </si>
  <si>
    <t>ORTECH CERAMIC SET SCREW 2-56 X .25 L</t>
  </si>
  <si>
    <t>Ortech</t>
  </si>
  <si>
    <t>PEEK CABLE TIE, ACCUGLASS PN 111155</t>
  </si>
  <si>
    <t>SHIELDED 4-TWISTED PAIR WIRE, ACCUGLASS PN 112140</t>
  </si>
  <si>
    <t>UHV MALE 25D CONNECTOR</t>
  </si>
  <si>
    <t>EMERY'S MODEL</t>
  </si>
  <si>
    <t>UPPER RH SEGMENT TO LOWER QUAD TERM BLOCK</t>
  </si>
  <si>
    <t>LOWER RH SEGMENT TO LOWER QUAD TERM BLOCK</t>
  </si>
  <si>
    <t>CUSTOM BRKT, 25D CONNECTOR INTERFACE</t>
  </si>
  <si>
    <t>UHV FEMALE 25D CONNECTOR</t>
  </si>
  <si>
    <t>SHIELDED 12-TWISTED PAIR WIRE, ACCUGLASS PN 112143</t>
  </si>
  <si>
    <t>OMEGA</t>
  </si>
  <si>
    <t>PN 111155</t>
  </si>
  <si>
    <t>PN 112140</t>
  </si>
  <si>
    <t>PN 112143</t>
  </si>
  <si>
    <t>D1001516</t>
  </si>
  <si>
    <t>D1001517</t>
  </si>
  <si>
    <t>D1001518</t>
  </si>
  <si>
    <t>D1001519</t>
  </si>
  <si>
    <t>D1001520</t>
  </si>
  <si>
    <t>D1001521</t>
  </si>
  <si>
    <t>UPPER QUAD TERM BLOCK TO FEED-THROUGH</t>
  </si>
  <si>
    <t>WIRE GUIDE BUSHING</t>
  </si>
  <si>
    <t>ALIGO TEST MASS RING HEATER ASSEMBLY [M.A._UF]</t>
  </si>
  <si>
    <t>ALIGO TEST MASS RING HEATER SUPPORT BLOCK</t>
  </si>
  <si>
    <t>ALIGO TEST MASS RING HEATER WIRE INTERSECTION BLOCK</t>
  </si>
  <si>
    <t>ALIGO TEST MASS RING HEATER WIRE PLATE</t>
  </si>
  <si>
    <t>ALIGO TEST MASS RING HEATER INNER RING</t>
  </si>
  <si>
    <t>ALIGO TEST MASS RING HEATER OUTER RING</t>
  </si>
  <si>
    <t>PN EXGG-4CU-26S</t>
  </si>
  <si>
    <t xml:space="preserve">                     ELECTRONICS</t>
  </si>
  <si>
    <t>RESERVED for
PROCUREMENT TRACKING</t>
  </si>
  <si>
    <t>aLIGO TCS RH POWER SUPPLY</t>
  </si>
  <si>
    <t>aLIGO TCS RH DRIVER</t>
  </si>
  <si>
    <t>BOARD LAYOUT</t>
  </si>
  <si>
    <t>GERBER FILES</t>
  </si>
  <si>
    <t>SCEMATICS</t>
  </si>
  <si>
    <t>WIRING DIAGRAMS</t>
  </si>
  <si>
    <t>RH POWER SUPPLY ASSY HARDWARE</t>
  </si>
  <si>
    <t>RH DRIVER ASSY HARDWARE</t>
  </si>
  <si>
    <t>aLIGO TCS RH A-D CONVERTER</t>
  </si>
  <si>
    <t>RH A-D CONVERTER ASSY HARDWARE</t>
  </si>
  <si>
    <t>aLIGO TCS RH D-A CONVERTER</t>
  </si>
  <si>
    <t>RH D-A CONVERTER ASSY HARDWARE</t>
  </si>
  <si>
    <t>aLIGO TCS RH IN-VAC CABLE ASSY</t>
  </si>
  <si>
    <t>aLIGO TCS RH IN-AIR CABLE ASSY</t>
  </si>
  <si>
    <t>D1001755</t>
  </si>
  <si>
    <t>D1001756</t>
  </si>
  <si>
    <t>D1001819</t>
  </si>
  <si>
    <t>RH ELEMENT RETAINER LEFT [9 O'CLOCK POSITION]</t>
  </si>
  <si>
    <t>D1001858</t>
  </si>
  <si>
    <t>RH ELEMENT RETAINER RIGHT [3 O'CLOCK POSITION]</t>
  </si>
  <si>
    <t>D1001850</t>
  </si>
  <si>
    <t>LOWER COPPER PLATE</t>
  </si>
  <si>
    <t>D1001849</t>
  </si>
  <si>
    <t>SS SHCS-V #2-56 UNC 2A X .625 LONG</t>
  </si>
  <si>
    <t>SS HEX NUT #2-56 UNC 2B</t>
  </si>
  <si>
    <t>USER END 400 CONNECTOR ASSY</t>
  </si>
  <si>
    <t>C-210</t>
  </si>
  <si>
    <t>N-256</t>
  </si>
  <si>
    <t>Ceramic Pt RTD + Wire PN EXGG-4CU-26S</t>
  </si>
  <si>
    <t>D1002027</t>
  </si>
  <si>
    <t>PER OPTIC QTY</t>
  </si>
  <si>
    <t>aLIGO SYS-TCS INTEGRATION OF RH WITH TM</t>
  </si>
  <si>
    <t>aLIGO TCS RH ELEMENT WINDING ASSY</t>
  </si>
  <si>
    <t>D1002047</t>
  </si>
  <si>
    <t>UPPER COPPER PLATE</t>
  </si>
  <si>
    <t>D1002045</t>
  </si>
  <si>
    <t>aLIGO TCS RH ELEMENT WINDING TOOL</t>
  </si>
  <si>
    <t>SS SHCS-V #4-40 UNC 2A X .375 LONG</t>
  </si>
  <si>
    <t>C-406</t>
  </si>
  <si>
    <t>QUANTITY</t>
  </si>
  <si>
    <t>REQ'd</t>
  </si>
  <si>
    <t>SPARE</t>
  </si>
  <si>
    <t>TOT.</t>
  </si>
  <si>
    <t>DWG TREE REF. NO.</t>
  </si>
  <si>
    <t>SOURCE</t>
  </si>
  <si>
    <t>CALIFORNIA INSTITUTE OF TECHNOLOGY</t>
  </si>
  <si>
    <t>FORMAL DRAWING TREE REFERENCE DOCUMENT</t>
  </si>
  <si>
    <t>CONTAINING ASSEMBLIES:</t>
  </si>
  <si>
    <t xml:space="preserve">RELATED DOC. CHANGE NO.: </t>
  </si>
  <si>
    <t>DOCUMENT CONTROL NO.:</t>
  </si>
  <si>
    <t xml:space="preserve">TITLE: </t>
  </si>
  <si>
    <t xml:space="preserve">DATE: </t>
  </si>
  <si>
    <t xml:space="preserve">AUTHOR: </t>
  </si>
  <si>
    <t>M. JACOBSON</t>
  </si>
  <si>
    <t xml:space="preserve">PURPOSE: </t>
  </si>
  <si>
    <t>This document is the formal reference for necessary revisions of each child of the stated assemblies, and the total necessary quantities for all items.</t>
  </si>
  <si>
    <t>MATERIAL</t>
  </si>
  <si>
    <t>Al, Au-coated</t>
  </si>
  <si>
    <t>E1000884</t>
  </si>
  <si>
    <t>E1000883</t>
  </si>
  <si>
    <t>D1001742</t>
  </si>
  <si>
    <t>D1002431</t>
  </si>
  <si>
    <t>-v2</t>
  </si>
  <si>
    <t>aLIGO TCS UHV H2 CO2 MIRROR ASSEMBLIES</t>
  </si>
  <si>
    <t>BSC7 = mirror of BSC8</t>
  </si>
  <si>
    <t>HELICOIL</t>
  </si>
  <si>
    <t>UC COMPONENTS</t>
  </si>
  <si>
    <t>Viton, SYS procurement</t>
  </si>
  <si>
    <t>D1001194</t>
  </si>
  <si>
    <t>CO2P ITMX M1 ASSEMBLY ENVELOPE, BSC7</t>
  </si>
  <si>
    <t>D1001727</t>
  </si>
  <si>
    <r>
      <t>TCS H2IN-VAC MIRROR [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</rPr>
      <t>12 IN, Au-COATED Cu]</t>
    </r>
  </si>
  <si>
    <t>TYPE 1185</t>
  </si>
  <si>
    <t>NITRONIC-60, #8-32, 2-1/2 D, .410 LONG, SIZE 2CN</t>
  </si>
  <si>
    <t>D1002313</t>
  </si>
  <si>
    <t>TCS UHV FINE ADJUST PIVOT ROD</t>
  </si>
  <si>
    <t>D1002312</t>
  </si>
  <si>
    <t>TYPE 1191</t>
  </si>
  <si>
    <t>D1002311</t>
  </si>
  <si>
    <t>C-820-A</t>
  </si>
  <si>
    <t>VENTED, Ag PLATED SS SHCS #8-32 X 1.25 LONG</t>
  </si>
  <si>
    <t>C-812-A</t>
  </si>
  <si>
    <t>VENTED, Ag PLATED SS SHCS #8-32 X .75 LONG</t>
  </si>
  <si>
    <t>WFV-08</t>
  </si>
  <si>
    <t>VENTED FLAT WASHER #8</t>
  </si>
  <si>
    <t>SHCV-4436</t>
  </si>
  <si>
    <t>VENTED HEX HD 1.5IN SHOULDER SHC #10-32</t>
  </si>
  <si>
    <t>VENTED FLAT WASHER, 1/4, SILVER PLATED</t>
  </si>
  <si>
    <t>D1002287</t>
  </si>
  <si>
    <t>TCS UHV BRACKET [LONG SIDE], BSC7</t>
  </si>
  <si>
    <t>D1002315</t>
  </si>
  <si>
    <t>TCS UHV BRACKET, SHORT SIDE, BSC7</t>
  </si>
  <si>
    <t>D1002317</t>
  </si>
  <si>
    <t>TCS UHV LONG SUPPORT, BSC7 &amp; BSC8</t>
  </si>
  <si>
    <t>D1002327</t>
  </si>
  <si>
    <t>TCS UHV SHORT SUPPORT, BSC7 &amp; BSC8</t>
  </si>
  <si>
    <t>D1003328</t>
  </si>
  <si>
    <t>D1002333</t>
  </si>
  <si>
    <t>TCS UHV BACK BRACE, BSC7 &amp; BSC8</t>
  </si>
  <si>
    <t>D1002334</t>
  </si>
  <si>
    <t>TCS UHV COARSE ADJUST PIVOT ROD</t>
  </si>
  <si>
    <t>C-2016-N</t>
  </si>
  <si>
    <t>SS SHCS 1/4-20 x 1-IN LONG</t>
  </si>
  <si>
    <t>N-2520-A</t>
  </si>
  <si>
    <t>SS NUT, HEX HD, 1/4-20</t>
  </si>
  <si>
    <t>aLIGO TCS CO2P SYS STEERING OPTICS ASSY, H2, BSC7</t>
  </si>
  <si>
    <t>Cu</t>
  </si>
  <si>
    <t>N60</t>
  </si>
  <si>
    <t>SSTL</t>
  </si>
  <si>
    <t>Al 6061</t>
  </si>
  <si>
    <t>SSTL, Ag PLT</t>
  </si>
  <si>
    <t>v1</t>
  </si>
  <si>
    <t>BSC8 = mirror of BSC7</t>
  </si>
  <si>
    <t>D1001198</t>
  </si>
  <si>
    <t>CO2P ITMY M1 ASSEMBLY ENVELOPE, BSC8</t>
  </si>
  <si>
    <t>D1002455</t>
  </si>
  <si>
    <t>WFV-25-A</t>
  </si>
  <si>
    <t>D1002454</t>
  </si>
  <si>
    <t>TCS UHV BRACKET [LONG SIDE], BSC8</t>
  </si>
  <si>
    <t>D1002453</t>
  </si>
  <si>
    <t>TCS UHV BRACKET, SHORT SIDE, BSC8</t>
  </si>
  <si>
    <t>aLIGO TCS CO2P SYS STEERING OPTICS ASSY, H2, BSC8</t>
  </si>
  <si>
    <t>VITON</t>
  </si>
  <si>
    <t>v3</t>
  </si>
  <si>
    <t>Al</t>
  </si>
  <si>
    <t>KUGLER</t>
  </si>
  <si>
    <t>TCS UHV AZ FINE ADJUST PIVOT PLATE, BSC7</t>
  </si>
  <si>
    <t>TCS UHV EL FINE ADJUST PIVOT PLATE</t>
  </si>
  <si>
    <t>TCS UHV H2 ASSEMBLY INTERFACE DAMPER</t>
  </si>
  <si>
    <t>NITRONIC-60,#8-32, 2-1/2 D, .410 LONG, SIZE 2CN</t>
  </si>
  <si>
    <t>TCS UHV AZ FINE ADJUST PIVOT PLATE, BSC8</t>
  </si>
  <si>
    <t>NITRONIC-60, #10-32, 2-1/2 D, .475 LONG, SIZE 3CN</t>
  </si>
  <si>
    <t>NITRONIC-60, #10-32, 2 D, .380 LONG, SIZE 3CN</t>
  </si>
  <si>
    <t>for either BSC7 or BSC8</t>
  </si>
  <si>
    <t>D1100293</t>
  </si>
  <si>
    <t>aLIGO TCS TEMPLATE, H2 UHV CO2P MIRROR ASSY</t>
  </si>
  <si>
    <t>D1100263</t>
  </si>
  <si>
    <t>aLIGO TCS FIXTURE, H2 UHV MIRROR ASSY</t>
  </si>
  <si>
    <t>6061 alloy</t>
  </si>
  <si>
    <t>D1100265</t>
  </si>
  <si>
    <t>aLIGO TCS FIXTURE BASE PLATE, H2 STEERING MIRROR ASSY</t>
  </si>
  <si>
    <t>D1100266</t>
  </si>
  <si>
    <t>aLIGO TCS FIXTURE TALL SUPPORT GUSSET</t>
  </si>
  <si>
    <t>D1100267</t>
  </si>
  <si>
    <t>aLIGO TCS FIXTURE SHORT SUPPORT GUSSET</t>
  </si>
  <si>
    <t>D1100285</t>
  </si>
  <si>
    <t>aLIGO TCS FIXTURE RETAINER</t>
  </si>
  <si>
    <t>18-8 SSTL</t>
  </si>
  <si>
    <t>FA-808-N</t>
  </si>
  <si>
    <t>FHSCS 8-32 X 1/2 LONG, 18-8 SSTL</t>
  </si>
  <si>
    <t>C-806-N</t>
  </si>
  <si>
    <t>SHCS 8-32 UNC-2A X 3/8 LONG, 18-8 SSTL</t>
  </si>
  <si>
    <t>WF-08</t>
  </si>
  <si>
    <t>FLAT WASHER, #8, NAS 620-C8 OR EQUIVALENT</t>
  </si>
  <si>
    <t>FA-812-N</t>
  </si>
  <si>
    <t>FHSCS 8-32 X 3/4 LONG, 18-8 SSTL</t>
  </si>
  <si>
    <t>N-832</t>
  </si>
  <si>
    <t>HEX NUT, 8-32</t>
  </si>
  <si>
    <t>McMASTER-CARR PN</t>
  </si>
  <si>
    <t>96659A103</t>
  </si>
  <si>
    <t>FLAT WASHER, #8, MS 15795 OR EQUIVALENT</t>
  </si>
  <si>
    <t>D1100300</t>
  </si>
  <si>
    <t>aLIGO TCS INTERFACE TEMPLATE</t>
  </si>
  <si>
    <t>D1100297</t>
  </si>
  <si>
    <t>aLIGO TCS LONG BASE TEMPLATE</t>
  </si>
  <si>
    <t>D1100296</t>
  </si>
  <si>
    <t>aLIGO TCS SHORT BASE TEMPLATE</t>
  </si>
  <si>
    <t>D1100298</t>
  </si>
  <si>
    <t>aLIGO TCS TEMPLATE BRACE</t>
  </si>
  <si>
    <t>D1100295</t>
  </si>
  <si>
    <t>aLIGO TCS FIXTURE TEMPLATE BRACE</t>
  </si>
  <si>
    <t>D1100294</t>
  </si>
  <si>
    <t>aLIGO TCS FIXTURE TEMPLATE</t>
  </si>
  <si>
    <t>C-2008-N</t>
  </si>
  <si>
    <t>SHCS 1/4-20 UNC-2A X 0.5 LONG</t>
  </si>
  <si>
    <t>C-2012-N</t>
  </si>
  <si>
    <t>SHCS 1/4-20 UNC-2A X 0.75 LONG</t>
  </si>
  <si>
    <t>MCMASTER P/N</t>
  </si>
  <si>
    <t>96659A106</t>
  </si>
  <si>
    <t>FLAT WASHER, 1/4 IN, 5/8 OD, MS 15795 OR EQUIV</t>
  </si>
  <si>
    <t>97365A170</t>
  </si>
  <si>
    <t>PULL-OUT DOWEL PIN, 1/4 IN, FLAT VENT, 2.5 IN LONG</t>
  </si>
  <si>
    <t>for First Article</t>
  </si>
  <si>
    <t>-v5</t>
  </si>
  <si>
    <t>-v1</t>
  </si>
  <si>
    <t>E1100956</t>
  </si>
  <si>
    <t>v5</t>
  </si>
  <si>
    <t>TCS H2 UHV MIRROR SPLASH COVER</t>
  </si>
  <si>
    <t>Teflon PFA 450</t>
  </si>
  <si>
    <t>D1101272</t>
  </si>
  <si>
    <t>SHIM, .125 THICK</t>
  </si>
  <si>
    <t>D1101866</t>
  </si>
  <si>
    <t>DOOR PULL, 6.5 IN X 1.75 IN</t>
  </si>
  <si>
    <t>MSC</t>
  </si>
  <si>
    <t>Zn PLT SSTL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</si>
</sst>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6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6"/>
      <color indexed="6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4"/>
      <color indexed="6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00FF"/>
      <name val="Arial"/>
      <family val="2"/>
    </font>
    <font>
      <b/>
      <sz val="10"/>
      <color indexed="9"/>
      <name val="Arial"/>
      <family val="2"/>
    </font>
    <font>
      <b/>
      <sz val="14"/>
      <name val="Arial Narrow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Symbol"/>
      <family val="1"/>
      <charset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B85808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64" fontId="0" fillId="3" borderId="8" xfId="0" applyNumberFormat="1" applyFill="1" applyBorder="1" applyAlignment="1">
      <alignment horizontal="center" vertical="center"/>
    </xf>
    <xf numFmtId="164" fontId="0" fillId="0" borderId="4" xfId="0" applyNumberFormat="1" applyBorder="1" applyProtection="1"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15" xfId="0" applyFont="1" applyFill="1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>
      <alignment horizontal="left" indent="4"/>
    </xf>
    <xf numFmtId="0" fontId="6" fillId="0" borderId="17" xfId="0" applyFont="1" applyBorder="1" applyAlignment="1">
      <alignment horizontal="left" vertical="center" wrapText="1" indent="4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>
      <alignment horizontal="left" indent="2"/>
    </xf>
    <xf numFmtId="0" fontId="6" fillId="0" borderId="17" xfId="0" applyFont="1" applyBorder="1" applyAlignment="1">
      <alignment horizontal="left" vertical="center" wrapText="1" indent="2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 vertical="center" wrapText="1" indent="2"/>
    </xf>
    <xf numFmtId="1" fontId="6" fillId="0" borderId="0" xfId="0" applyNumberFormat="1" applyFont="1" applyAlignment="1">
      <alignment horizontal="center"/>
    </xf>
    <xf numFmtId="0" fontId="6" fillId="3" borderId="6" xfId="0" applyFont="1" applyFill="1" applyBorder="1" applyAlignment="1" applyProtection="1">
      <alignment horizontal="left" vertical="center"/>
    </xf>
    <xf numFmtId="2" fontId="6" fillId="0" borderId="12" xfId="0" applyNumberFormat="1" applyFont="1" applyBorder="1" applyAlignment="1" applyProtection="1">
      <alignment horizontal="center" vertical="center"/>
    </xf>
    <xf numFmtId="1" fontId="6" fillId="0" borderId="15" xfId="0" applyNumberFormat="1" applyFont="1" applyFill="1" applyBorder="1" applyAlignment="1" applyProtection="1">
      <alignment horizontal="center" vertical="center"/>
    </xf>
    <xf numFmtId="1" fontId="6" fillId="0" borderId="15" xfId="0" applyNumberFormat="1" applyFont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left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1" fontId="9" fillId="0" borderId="15" xfId="0" applyNumberFormat="1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1" fontId="13" fillId="2" borderId="1" xfId="0" applyNumberFormat="1" applyFont="1" applyFill="1" applyBorder="1" applyAlignment="1" applyProtection="1">
      <alignment horizontal="center" vertical="center" wrapText="1"/>
    </xf>
    <xf numFmtId="1" fontId="13" fillId="2" borderId="2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>
      <alignment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2" fontId="9" fillId="0" borderId="12" xfId="0" applyNumberFormat="1" applyFont="1" applyBorder="1" applyAlignment="1" applyProtection="1">
      <alignment horizontal="center" vertical="center"/>
    </xf>
    <xf numFmtId="1" fontId="9" fillId="0" borderId="15" xfId="0" applyNumberFormat="1" applyFont="1" applyBorder="1" applyAlignment="1" applyProtection="1">
      <alignment horizontal="center" vertical="center"/>
    </xf>
    <xf numFmtId="164" fontId="9" fillId="0" borderId="4" xfId="0" applyNumberFormat="1" applyFont="1" applyBorder="1" applyProtection="1">
      <protection locked="0"/>
    </xf>
    <xf numFmtId="0" fontId="2" fillId="0" borderId="17" xfId="0" applyFont="1" applyFill="1" applyBorder="1" applyAlignment="1">
      <alignment horizontal="left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Protection="1"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7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2" fontId="6" fillId="0" borderId="12" xfId="0" applyNumberFormat="1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0" fillId="0" borderId="30" xfId="0" applyBorder="1"/>
    <xf numFmtId="0" fontId="0" fillId="9" borderId="3" xfId="0" applyFill="1" applyBorder="1"/>
    <xf numFmtId="0" fontId="19" fillId="9" borderId="28" xfId="0" applyFont="1" applyFill="1" applyBorder="1"/>
    <xf numFmtId="0" fontId="0" fillId="9" borderId="28" xfId="0" applyFill="1" applyBorder="1"/>
    <xf numFmtId="0" fontId="0" fillId="9" borderId="28" xfId="0" applyFill="1" applyBorder="1" applyAlignment="1">
      <alignment horizontal="center"/>
    </xf>
    <xf numFmtId="0" fontId="6" fillId="9" borderId="28" xfId="0" applyFont="1" applyFill="1" applyBorder="1"/>
    <xf numFmtId="1" fontId="6" fillId="9" borderId="28" xfId="0" applyNumberFormat="1" applyFont="1" applyFill="1" applyBorder="1" applyAlignment="1">
      <alignment horizontal="center"/>
    </xf>
    <xf numFmtId="0" fontId="0" fillId="9" borderId="29" xfId="0" applyFill="1" applyBorder="1"/>
    <xf numFmtId="0" fontId="0" fillId="9" borderId="22" xfId="0" applyFill="1" applyBorder="1"/>
    <xf numFmtId="0" fontId="0" fillId="9" borderId="0" xfId="0" applyFill="1" applyBorder="1"/>
    <xf numFmtId="0" fontId="0" fillId="9" borderId="0" xfId="0" applyFill="1" applyBorder="1" applyAlignment="1">
      <alignment horizontal="center"/>
    </xf>
    <xf numFmtId="0" fontId="6" fillId="9" borderId="0" xfId="0" applyFont="1" applyFill="1" applyBorder="1"/>
    <xf numFmtId="1" fontId="6" fillId="9" borderId="0" xfId="0" applyNumberFormat="1" applyFont="1" applyFill="1" applyBorder="1" applyAlignment="1">
      <alignment horizontal="center"/>
    </xf>
    <xf numFmtId="0" fontId="0" fillId="9" borderId="30" xfId="0" applyFill="1" applyBorder="1"/>
    <xf numFmtId="0" fontId="21" fillId="9" borderId="0" xfId="0" applyFont="1" applyFill="1" applyBorder="1"/>
    <xf numFmtId="0" fontId="22" fillId="9" borderId="0" xfId="0" applyFont="1" applyFill="1" applyBorder="1" applyAlignment="1">
      <alignment horizontal="right"/>
    </xf>
    <xf numFmtId="0" fontId="22" fillId="9" borderId="0" xfId="0" applyFont="1" applyFill="1" applyBorder="1"/>
    <xf numFmtId="0" fontId="23" fillId="9" borderId="0" xfId="0" applyFont="1" applyFill="1" applyBorder="1"/>
    <xf numFmtId="0" fontId="21" fillId="9" borderId="0" xfId="0" quotePrefix="1" applyFont="1" applyFill="1" applyBorder="1"/>
    <xf numFmtId="0" fontId="9" fillId="9" borderId="0" xfId="0" applyFont="1" applyFill="1" applyBorder="1"/>
    <xf numFmtId="0" fontId="4" fillId="9" borderId="0" xfId="0" applyFont="1" applyFill="1" applyBorder="1" applyAlignment="1">
      <alignment horizontal="right"/>
    </xf>
    <xf numFmtId="0" fontId="22" fillId="9" borderId="0" xfId="0" quotePrefix="1" applyFont="1" applyFill="1" applyBorder="1"/>
    <xf numFmtId="0" fontId="9" fillId="9" borderId="0" xfId="0" quotePrefix="1" applyFont="1" applyFill="1" applyBorder="1"/>
    <xf numFmtId="0" fontId="6" fillId="9" borderId="0" xfId="0" applyFont="1" applyFill="1" applyBorder="1" applyAlignment="1">
      <alignment horizontal="right"/>
    </xf>
    <xf numFmtId="0" fontId="1" fillId="9" borderId="13" xfId="0" applyFont="1" applyFill="1" applyBorder="1"/>
    <xf numFmtId="0" fontId="6" fillId="9" borderId="14" xfId="0" applyFont="1" applyFill="1" applyBorder="1" applyAlignment="1">
      <alignment horizontal="center"/>
    </xf>
    <xf numFmtId="15" fontId="6" fillId="9" borderId="14" xfId="0" applyNumberFormat="1" applyFont="1" applyFill="1" applyBorder="1" applyAlignment="1">
      <alignment horizontal="center"/>
    </xf>
    <xf numFmtId="0" fontId="1" fillId="9" borderId="22" xfId="0" applyFont="1" applyFill="1" applyBorder="1"/>
    <xf numFmtId="15" fontId="6" fillId="9" borderId="0" xfId="0" applyNumberFormat="1" applyFont="1" applyFill="1" applyBorder="1" applyAlignment="1">
      <alignment horizontal="center"/>
    </xf>
    <xf numFmtId="15" fontId="6" fillId="9" borderId="0" xfId="0" applyNumberFormat="1" applyFont="1" applyFill="1" applyBorder="1" applyAlignment="1">
      <alignment horizontal="right"/>
    </xf>
    <xf numFmtId="0" fontId="0" fillId="9" borderId="31" xfId="0" applyFill="1" applyBorder="1"/>
    <xf numFmtId="0" fontId="5" fillId="9" borderId="19" xfId="0" applyFont="1" applyFill="1" applyBorder="1" applyAlignment="1">
      <alignment vertical="center"/>
    </xf>
    <xf numFmtId="0" fontId="5" fillId="9" borderId="19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vertical="center"/>
    </xf>
    <xf numFmtId="0" fontId="12" fillId="9" borderId="19" xfId="0" applyFont="1" applyFill="1" applyBorder="1" applyAlignment="1">
      <alignment vertical="center"/>
    </xf>
    <xf numFmtId="1" fontId="12" fillId="9" borderId="19" xfId="0" applyNumberFormat="1" applyFont="1" applyFill="1" applyBorder="1" applyAlignment="1">
      <alignment horizontal="center" vertical="center"/>
    </xf>
    <xf numFmtId="1" fontId="9" fillId="9" borderId="19" xfId="0" applyNumberFormat="1" applyFont="1" applyFill="1" applyBorder="1" applyAlignment="1">
      <alignment horizontal="right" vertical="center"/>
    </xf>
    <xf numFmtId="0" fontId="0" fillId="9" borderId="32" xfId="0" applyFill="1" applyBorder="1"/>
    <xf numFmtId="0" fontId="0" fillId="0" borderId="22" xfId="0" applyBorder="1"/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6" fillId="10" borderId="0" xfId="0" applyFont="1" applyFill="1"/>
    <xf numFmtId="1" fontId="6" fillId="10" borderId="0" xfId="0" applyNumberFormat="1" applyFont="1" applyFill="1" applyAlignment="1">
      <alignment horizontal="center"/>
    </xf>
    <xf numFmtId="0" fontId="0" fillId="10" borderId="0" xfId="0" applyFill="1" applyProtection="1">
      <protection locked="0"/>
    </xf>
    <xf numFmtId="0" fontId="9" fillId="10" borderId="0" xfId="0" applyFont="1" applyFill="1" applyAlignment="1" applyProtection="1">
      <alignment vertical="center"/>
      <protection locked="0"/>
    </xf>
    <xf numFmtId="0" fontId="9" fillId="10" borderId="0" xfId="0" applyFont="1" applyFill="1" applyProtection="1">
      <protection locked="0"/>
    </xf>
    <xf numFmtId="0" fontId="20" fillId="9" borderId="0" xfId="0" applyFont="1" applyFill="1" applyBorder="1"/>
    <xf numFmtId="0" fontId="6" fillId="0" borderId="10" xfId="0" applyFont="1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 wrapText="1"/>
      <protection locked="0"/>
    </xf>
    <xf numFmtId="164" fontId="0" fillId="0" borderId="34" xfId="0" applyNumberFormat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8" fillId="0" borderId="32" xfId="0" applyFont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vertical="center"/>
      <protection locked="0"/>
    </xf>
    <xf numFmtId="0" fontId="0" fillId="10" borderId="28" xfId="0" applyFill="1" applyBorder="1"/>
    <xf numFmtId="0" fontId="0" fillId="0" borderId="40" xfId="0" applyBorder="1" applyAlignment="1" applyProtection="1">
      <alignment horizontal="center" vertical="center"/>
      <protection locked="0"/>
    </xf>
    <xf numFmtId="0" fontId="0" fillId="10" borderId="28" xfId="0" applyFill="1" applyBorder="1" applyAlignment="1">
      <alignment horizontal="center"/>
    </xf>
    <xf numFmtId="0" fontId="0" fillId="0" borderId="38" xfId="0" applyFill="1" applyBorder="1" applyAlignment="1" applyProtection="1">
      <alignment horizontal="center" vertical="center" wrapText="1"/>
      <protection locked="0"/>
    </xf>
    <xf numFmtId="164" fontId="0" fillId="0" borderId="23" xfId="0" applyNumberFormat="1" applyBorder="1" applyProtection="1"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2" fontId="6" fillId="0" borderId="37" xfId="0" applyNumberFormat="1" applyFont="1" applyBorder="1" applyAlignment="1" applyProtection="1">
      <alignment horizontal="center" vertical="center"/>
    </xf>
    <xf numFmtId="1" fontId="6" fillId="0" borderId="39" xfId="0" applyNumberFormat="1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37" xfId="0" applyFill="1" applyBorder="1" applyAlignment="1" applyProtection="1">
      <alignment horizontal="center" vertical="center" wrapText="1"/>
      <protection locked="0"/>
    </xf>
    <xf numFmtId="0" fontId="6" fillId="10" borderId="28" xfId="0" applyFont="1" applyFill="1" applyBorder="1"/>
    <xf numFmtId="1" fontId="6" fillId="10" borderId="28" xfId="0" applyNumberFormat="1" applyFont="1" applyFill="1" applyBorder="1" applyAlignment="1">
      <alignment horizontal="center"/>
    </xf>
    <xf numFmtId="0" fontId="0" fillId="10" borderId="22" xfId="0" applyFill="1" applyBorder="1"/>
    <xf numFmtId="0" fontId="0" fillId="10" borderId="22" xfId="0" applyFill="1" applyBorder="1" applyProtection="1">
      <protection locked="0"/>
    </xf>
    <xf numFmtId="0" fontId="9" fillId="10" borderId="22" xfId="0" applyFont="1" applyFill="1" applyBorder="1" applyAlignment="1" applyProtection="1">
      <alignment vertical="center"/>
      <protection locked="0"/>
    </xf>
    <xf numFmtId="0" fontId="9" fillId="10" borderId="22" xfId="0" applyFont="1" applyFill="1" applyBorder="1" applyProtection="1"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>
      <alignment horizontal="left" indent="6"/>
    </xf>
    <xf numFmtId="0" fontId="9" fillId="9" borderId="0" xfId="0" applyFont="1" applyFill="1" applyBorder="1" applyAlignment="1">
      <alignment horizontal="left"/>
    </xf>
    <xf numFmtId="0" fontId="13" fillId="10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1" fontId="6" fillId="3" borderId="25" xfId="0" applyNumberFormat="1" applyFont="1" applyFill="1" applyBorder="1" applyAlignment="1" applyProtection="1">
      <alignment horizontal="center" vertical="center"/>
    </xf>
    <xf numFmtId="1" fontId="6" fillId="3" borderId="26" xfId="0" applyNumberFormat="1" applyFont="1" applyFill="1" applyBorder="1" applyAlignment="1" applyProtection="1">
      <alignment horizontal="center" vertical="center"/>
    </xf>
    <xf numFmtId="0" fontId="14" fillId="6" borderId="36" xfId="0" applyFont="1" applyFill="1" applyBorder="1" applyAlignment="1">
      <alignment horizontal="left" vertical="center"/>
    </xf>
    <xf numFmtId="0" fontId="14" fillId="6" borderId="6" xfId="0" applyFont="1" applyFill="1" applyBorder="1" applyAlignment="1">
      <alignment horizontal="left" vertical="center"/>
    </xf>
    <xf numFmtId="0" fontId="14" fillId="6" borderId="33" xfId="0" applyFont="1" applyFill="1" applyBorder="1" applyAlignment="1">
      <alignment horizontal="left" vertical="center"/>
    </xf>
    <xf numFmtId="0" fontId="14" fillId="7" borderId="36" xfId="0" applyFont="1" applyFill="1" applyBorder="1" applyAlignment="1">
      <alignment horizontal="left" vertical="center"/>
    </xf>
    <xf numFmtId="0" fontId="14" fillId="7" borderId="6" xfId="0" applyFont="1" applyFill="1" applyBorder="1" applyAlignment="1">
      <alignment horizontal="left" vertical="center"/>
    </xf>
    <xf numFmtId="0" fontId="14" fillId="7" borderId="33" xfId="0" applyFont="1" applyFill="1" applyBorder="1" applyAlignment="1">
      <alignment horizontal="left" vertical="center"/>
    </xf>
    <xf numFmtId="49" fontId="8" fillId="9" borderId="16" xfId="0" applyNumberFormat="1" applyFont="1" applyFill="1" applyBorder="1" applyAlignment="1">
      <alignment horizontal="center" vertical="center" textRotation="90"/>
    </xf>
    <xf numFmtId="49" fontId="8" fillId="9" borderId="18" xfId="0" applyNumberFormat="1" applyFont="1" applyFill="1" applyBorder="1" applyAlignment="1">
      <alignment horizontal="center" vertical="center" textRotation="90"/>
    </xf>
    <xf numFmtId="49" fontId="8" fillId="9" borderId="23" xfId="0" applyNumberFormat="1" applyFont="1" applyFill="1" applyBorder="1" applyAlignment="1">
      <alignment horizontal="center" vertical="center" textRotation="90"/>
    </xf>
    <xf numFmtId="49" fontId="8" fillId="4" borderId="29" xfId="0" applyNumberFormat="1" applyFont="1" applyFill="1" applyBorder="1" applyAlignment="1">
      <alignment horizontal="center" vertical="center" textRotation="90"/>
    </xf>
    <xf numFmtId="49" fontId="8" fillId="4" borderId="30" xfId="0" applyNumberFormat="1" applyFont="1" applyFill="1" applyBorder="1" applyAlignment="1">
      <alignment horizontal="center" vertical="center" textRotation="90"/>
    </xf>
    <xf numFmtId="49" fontId="8" fillId="4" borderId="32" xfId="0" applyNumberFormat="1" applyFont="1" applyFill="1" applyBorder="1" applyAlignment="1">
      <alignment horizontal="center" vertical="center" textRotation="90"/>
    </xf>
    <xf numFmtId="0" fontId="8" fillId="5" borderId="22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14" fillId="8" borderId="27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left"/>
    </xf>
    <xf numFmtId="0" fontId="9" fillId="9" borderId="0" xfId="0" applyFont="1" applyFill="1" applyBorder="1" applyAlignment="1">
      <alignment horizontal="left"/>
    </xf>
    <xf numFmtId="0" fontId="22" fillId="9" borderId="0" xfId="0" applyFont="1" applyFill="1" applyBorder="1" applyAlignment="1">
      <alignment horizontal="left"/>
    </xf>
    <xf numFmtId="15" fontId="0" fillId="9" borderId="0" xfId="0" applyNumberFormat="1" applyFill="1" applyBorder="1" applyAlignment="1">
      <alignment horizontal="left"/>
    </xf>
    <xf numFmtId="0" fontId="0" fillId="0" borderId="46" xfId="0" applyFill="1" applyBorder="1" applyAlignment="1" applyProtection="1">
      <alignment horizontal="center" vertical="center" wrapText="1"/>
      <protection locked="0"/>
    </xf>
    <xf numFmtId="164" fontId="0" fillId="0" borderId="18" xfId="0" applyNumberFormat="1" applyBorder="1" applyProtection="1"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>
      <alignment horizontal="left" indent="4"/>
    </xf>
    <xf numFmtId="0" fontId="2" fillId="0" borderId="1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 indent="2"/>
    </xf>
    <xf numFmtId="0" fontId="6" fillId="0" borderId="13" xfId="0" applyFont="1" applyFill="1" applyBorder="1" applyAlignment="1">
      <alignment horizontal="left" indent="6"/>
    </xf>
    <xf numFmtId="0" fontId="25" fillId="0" borderId="2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9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theme="0" tint="-4.9989318521683403E-2"/>
      </font>
      <fill>
        <patternFill>
          <bgColor theme="0" tint="-0.49998474074526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theme="0" tint="-4.9989318521683403E-2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333399"/>
      <color rgb="FF3333CC"/>
      <color rgb="FF0000FF"/>
      <color rgb="FFB8580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126996</xdr:colOff>
      <xdr:row>1</xdr:row>
      <xdr:rowOff>42332</xdr:rowOff>
    </xdr:from>
    <xdr:to>
      <xdr:col>0</xdr:col>
      <xdr:colOff>755646</xdr:colOff>
      <xdr:row>3</xdr:row>
      <xdr:rowOff>117473</xdr:rowOff>
    </xdr:to>
    <xdr:pic>
      <xdr:nvPicPr>
        <xdr:cNvPr id="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996" y="21166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5">
    <tabColor indexed="50"/>
  </sheetPr>
  <dimension ref="A1:CA536"/>
  <sheetViews>
    <sheetView tabSelected="1" zoomScale="90" zoomScaleNormal="90" workbookViewId="0">
      <pane ySplit="41" topLeftCell="A200" activePane="bottomLeft" state="frozen"/>
      <selection pane="bottomLeft" activeCell="Q211" sqref="Q211"/>
    </sheetView>
  </sheetViews>
  <sheetFormatPr defaultRowHeight="12.75"/>
  <cols>
    <col min="1" max="1" width="13.140625" customWidth="1"/>
    <col min="2" max="2" width="26.7109375" customWidth="1"/>
    <col min="3" max="3" width="5.7109375" customWidth="1"/>
    <col min="4" max="8" width="2.5703125" customWidth="1"/>
    <col min="9" max="10" width="2.5703125" hidden="1" customWidth="1"/>
    <col min="11" max="11" width="6.7109375" customWidth="1"/>
    <col min="12" max="12" width="7.85546875" customWidth="1"/>
    <col min="13" max="13" width="5.5703125" customWidth="1"/>
    <col min="14" max="14" width="6.85546875" bestFit="1" customWidth="1"/>
    <col min="15" max="15" width="10.7109375" style="1" customWidth="1"/>
    <col min="16" max="16" width="12.5703125" style="1" customWidth="1"/>
    <col min="17" max="17" width="12.5703125" customWidth="1"/>
    <col min="18" max="18" width="63.7109375" customWidth="1"/>
    <col min="19" max="19" width="9.5703125" style="24" customWidth="1"/>
    <col min="20" max="21" width="0" style="38" hidden="1" customWidth="1"/>
    <col min="22" max="22" width="9.7109375" customWidth="1"/>
    <col min="23" max="24" width="5.42578125" hidden="1" customWidth="1"/>
    <col min="25" max="25" width="5.42578125" customWidth="1"/>
    <col min="26" max="26" width="5.42578125" hidden="1" customWidth="1"/>
    <col min="27" max="27" width="15.85546875" hidden="1" customWidth="1"/>
    <col min="28" max="28" width="10.140625" hidden="1" customWidth="1"/>
    <col min="29" max="30" width="9.5703125" hidden="1" customWidth="1"/>
    <col min="31" max="79" width="9.140625" style="135"/>
  </cols>
  <sheetData>
    <row r="1" spans="1:31" s="135" customFormat="1" ht="13.5" thickBot="1">
      <c r="O1" s="136"/>
      <c r="P1" s="136"/>
      <c r="S1" s="137"/>
      <c r="T1" s="138"/>
      <c r="U1" s="138"/>
    </row>
    <row r="2" spans="1:31" ht="18">
      <c r="A2" s="95"/>
      <c r="B2" s="96" t="s">
        <v>185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  <c r="P2" s="98"/>
      <c r="Q2" s="97"/>
      <c r="R2" s="97"/>
      <c r="S2" s="99"/>
      <c r="T2" s="100"/>
      <c r="U2" s="100"/>
      <c r="V2" s="97"/>
      <c r="W2" s="97"/>
      <c r="X2" s="97"/>
      <c r="Y2" s="101"/>
      <c r="Z2" s="146"/>
      <c r="AA2" s="146"/>
      <c r="AB2" s="146"/>
      <c r="AC2" s="146"/>
      <c r="AD2" s="147"/>
      <c r="AE2" s="179"/>
    </row>
    <row r="3" spans="1:31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4"/>
      <c r="P3" s="104"/>
      <c r="Q3" s="103"/>
      <c r="R3" s="103"/>
      <c r="S3" s="105"/>
      <c r="T3" s="106"/>
      <c r="U3" s="106"/>
      <c r="V3" s="103"/>
      <c r="W3" s="103"/>
      <c r="X3" s="103"/>
      <c r="Y3" s="107"/>
      <c r="Z3" s="75"/>
      <c r="AA3" s="75"/>
      <c r="AB3" s="75"/>
      <c r="AC3" s="75"/>
      <c r="AD3" s="94"/>
      <c r="AE3" s="179"/>
    </row>
    <row r="4" spans="1:3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  <c r="P4" s="104"/>
      <c r="Q4" s="103"/>
      <c r="R4" s="103"/>
      <c r="S4" s="105"/>
      <c r="T4" s="106"/>
      <c r="U4" s="106"/>
      <c r="V4" s="103"/>
      <c r="W4" s="103"/>
      <c r="X4" s="103"/>
      <c r="Y4" s="107"/>
      <c r="Z4" s="75"/>
      <c r="AA4" s="75"/>
      <c r="AB4" s="75"/>
      <c r="AC4" s="75"/>
      <c r="AD4" s="94"/>
      <c r="AE4" s="179"/>
    </row>
    <row r="5" spans="1:31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P5" s="104"/>
      <c r="Q5" s="103"/>
      <c r="R5" s="103"/>
      <c r="S5" s="105"/>
      <c r="T5" s="106"/>
      <c r="U5" s="106"/>
      <c r="V5" s="103"/>
      <c r="W5" s="103"/>
      <c r="X5" s="103"/>
      <c r="Y5" s="107"/>
      <c r="Z5" s="75"/>
      <c r="AA5" s="75"/>
      <c r="AB5" s="75"/>
      <c r="AC5" s="75"/>
      <c r="AD5" s="94"/>
      <c r="AE5" s="179"/>
    </row>
    <row r="6" spans="1:31" ht="18">
      <c r="A6" s="102"/>
      <c r="B6" s="142" t="s">
        <v>186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104"/>
      <c r="Q6" s="103"/>
      <c r="R6" s="103"/>
      <c r="S6" s="105"/>
      <c r="T6" s="106"/>
      <c r="U6" s="106"/>
      <c r="V6" s="103"/>
      <c r="W6" s="103"/>
      <c r="X6" s="103"/>
      <c r="Y6" s="107"/>
      <c r="Z6" s="75"/>
      <c r="AA6" s="75"/>
      <c r="AB6" s="75"/>
      <c r="AC6" s="75"/>
      <c r="AD6" s="94"/>
      <c r="AE6" s="179"/>
    </row>
    <row r="7" spans="1:31" ht="15.75">
      <c r="A7" s="102"/>
      <c r="B7" s="108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P7" s="104"/>
      <c r="Q7" s="103"/>
      <c r="R7" s="103"/>
      <c r="S7" s="105"/>
      <c r="T7" s="106"/>
      <c r="U7" s="106"/>
      <c r="V7" s="103"/>
      <c r="W7" s="103"/>
      <c r="X7" s="103"/>
      <c r="Y7" s="107"/>
      <c r="Z7" s="75"/>
      <c r="AA7" s="75"/>
      <c r="AB7" s="75"/>
      <c r="AC7" s="75"/>
      <c r="AD7" s="94"/>
      <c r="AE7" s="179"/>
    </row>
    <row r="8" spans="1:31" ht="15.75">
      <c r="A8" s="102"/>
      <c r="B8" s="109" t="s">
        <v>190</v>
      </c>
      <c r="C8" s="108" t="s">
        <v>203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104"/>
      <c r="Q8" s="103"/>
      <c r="R8" s="103"/>
      <c r="S8" s="105"/>
      <c r="T8" s="106"/>
      <c r="U8" s="106"/>
      <c r="V8" s="103"/>
      <c r="W8" s="103"/>
      <c r="X8" s="103"/>
      <c r="Y8" s="107"/>
      <c r="Z8" s="75"/>
      <c r="AA8" s="75"/>
      <c r="AB8" s="75"/>
      <c r="AC8" s="75"/>
      <c r="AD8" s="94"/>
      <c r="AE8" s="179"/>
    </row>
    <row r="9" spans="1:31" ht="14.25">
      <c r="A9" s="102"/>
      <c r="B9" s="109"/>
      <c r="C9" s="111" t="s">
        <v>322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104"/>
      <c r="Q9" s="103"/>
      <c r="R9" s="103"/>
      <c r="S9" s="105"/>
      <c r="T9" s="106"/>
      <c r="U9" s="106"/>
      <c r="V9" s="103"/>
      <c r="W9" s="103"/>
      <c r="X9" s="103"/>
      <c r="Y9" s="107"/>
      <c r="Z9" s="75"/>
      <c r="AA9" s="75"/>
      <c r="AB9" s="75"/>
      <c r="AC9" s="75"/>
      <c r="AD9" s="94"/>
      <c r="AE9" s="179"/>
    </row>
    <row r="10" spans="1:31">
      <c r="A10" s="102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4"/>
      <c r="P10" s="104"/>
      <c r="Q10" s="103"/>
      <c r="R10" s="103"/>
      <c r="S10" s="105"/>
      <c r="T10" s="106"/>
      <c r="U10" s="106"/>
      <c r="V10" s="103"/>
      <c r="W10" s="103"/>
      <c r="X10" s="103"/>
      <c r="Y10" s="107"/>
      <c r="Z10" s="75"/>
      <c r="AA10" s="75"/>
      <c r="AB10" s="75"/>
      <c r="AC10" s="75"/>
      <c r="AD10" s="94"/>
      <c r="AE10" s="179"/>
    </row>
    <row r="11" spans="1:31" ht="15.75">
      <c r="A11" s="102"/>
      <c r="B11" s="105" t="s">
        <v>189</v>
      </c>
      <c r="C11" s="216" t="s">
        <v>198</v>
      </c>
      <c r="D11" s="216"/>
      <c r="E11" s="216"/>
      <c r="F11" s="112" t="s">
        <v>323</v>
      </c>
      <c r="G11" s="113"/>
      <c r="H11" s="103"/>
      <c r="I11" s="103"/>
      <c r="J11" s="103"/>
      <c r="K11" s="103"/>
      <c r="L11" s="103"/>
      <c r="M11" s="103"/>
      <c r="N11" s="103"/>
      <c r="O11" s="104"/>
      <c r="P11" s="104"/>
      <c r="Q11" s="103"/>
      <c r="R11" s="103"/>
      <c r="S11" s="105"/>
      <c r="T11" s="106"/>
      <c r="U11" s="106"/>
      <c r="V11" s="103"/>
      <c r="W11" s="103"/>
      <c r="X11" s="103"/>
      <c r="Y11" s="107"/>
      <c r="Z11" s="75"/>
      <c r="AA11" s="75"/>
      <c r="AB11" s="75"/>
      <c r="AC11" s="75"/>
      <c r="AD11" s="94"/>
      <c r="AE11" s="179"/>
    </row>
    <row r="12" spans="1:31" ht="14.25">
      <c r="A12" s="102"/>
      <c r="B12" s="114" t="s">
        <v>188</v>
      </c>
      <c r="C12" s="218" t="s">
        <v>325</v>
      </c>
      <c r="D12" s="218"/>
      <c r="E12" s="218"/>
      <c r="F12" s="115" t="s">
        <v>324</v>
      </c>
      <c r="G12" s="110"/>
      <c r="H12" s="103"/>
      <c r="I12" s="103"/>
      <c r="J12" s="103"/>
      <c r="K12" s="103"/>
      <c r="L12" s="103"/>
      <c r="M12" s="103"/>
      <c r="N12" s="103"/>
      <c r="O12" s="104"/>
      <c r="P12" s="104"/>
      <c r="Q12" s="103"/>
      <c r="R12" s="103"/>
      <c r="S12" s="105"/>
      <c r="T12" s="106"/>
      <c r="U12" s="106"/>
      <c r="V12" s="103"/>
      <c r="W12" s="103"/>
      <c r="X12" s="103"/>
      <c r="Y12" s="107"/>
      <c r="Z12" s="75"/>
      <c r="AA12" s="75"/>
      <c r="AB12" s="75"/>
      <c r="AC12" s="75"/>
      <c r="AD12" s="94"/>
      <c r="AE12" s="179"/>
    </row>
    <row r="13" spans="1:31">
      <c r="A13" s="102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4"/>
      <c r="P13" s="104"/>
      <c r="Q13" s="103"/>
      <c r="R13" s="103"/>
      <c r="S13" s="105"/>
      <c r="T13" s="106"/>
      <c r="U13" s="106"/>
      <c r="V13" s="103"/>
      <c r="W13" s="103"/>
      <c r="X13" s="103"/>
      <c r="Y13" s="107"/>
      <c r="Z13" s="75"/>
      <c r="AA13" s="75"/>
      <c r="AB13" s="75"/>
      <c r="AC13" s="75"/>
      <c r="AD13" s="94"/>
      <c r="AE13" s="179"/>
    </row>
    <row r="14" spans="1:31" ht="15">
      <c r="A14" s="102"/>
      <c r="B14" s="105" t="s">
        <v>187</v>
      </c>
      <c r="C14" s="217" t="s">
        <v>200</v>
      </c>
      <c r="D14" s="217"/>
      <c r="E14" s="217"/>
      <c r="F14" s="116" t="s">
        <v>202</v>
      </c>
      <c r="G14" s="105"/>
      <c r="H14" s="103"/>
      <c r="I14" s="103"/>
      <c r="J14" s="103"/>
      <c r="K14" s="103"/>
      <c r="L14" s="103"/>
      <c r="M14" s="103"/>
      <c r="N14" s="103"/>
      <c r="O14" s="104"/>
      <c r="P14" s="104"/>
      <c r="Q14" s="103"/>
      <c r="R14" s="103"/>
      <c r="S14" s="105"/>
      <c r="T14" s="106"/>
      <c r="U14" s="106"/>
      <c r="V14" s="103"/>
      <c r="W14" s="103"/>
      <c r="X14" s="103"/>
      <c r="Y14" s="107"/>
      <c r="Z14" s="75"/>
      <c r="AA14" s="75"/>
      <c r="AB14" s="75"/>
      <c r="AC14" s="75"/>
      <c r="AD14" s="94"/>
      <c r="AE14" s="179"/>
    </row>
    <row r="15" spans="1:31" ht="15">
      <c r="A15" s="102"/>
      <c r="B15" s="103"/>
      <c r="C15" s="217" t="s">
        <v>201</v>
      </c>
      <c r="D15" s="217"/>
      <c r="E15" s="217"/>
      <c r="F15" s="116" t="s">
        <v>202</v>
      </c>
      <c r="G15" s="105"/>
      <c r="H15" s="103"/>
      <c r="I15" s="103"/>
      <c r="J15" s="103"/>
      <c r="K15" s="103"/>
      <c r="L15" s="103"/>
      <c r="M15" s="103"/>
      <c r="N15" s="103"/>
      <c r="O15" s="104"/>
      <c r="P15" s="104"/>
      <c r="Q15" s="103"/>
      <c r="R15" s="103"/>
      <c r="S15" s="105"/>
      <c r="T15" s="106"/>
      <c r="U15" s="106"/>
      <c r="V15" s="103"/>
      <c r="W15" s="103"/>
      <c r="X15" s="103"/>
      <c r="Y15" s="107"/>
      <c r="Z15" s="75"/>
      <c r="AA15" s="75"/>
      <c r="AB15" s="75"/>
      <c r="AC15" s="75"/>
      <c r="AD15" s="94"/>
      <c r="AE15" s="179"/>
    </row>
    <row r="16" spans="1:31" ht="15">
      <c r="A16" s="102"/>
      <c r="B16" s="103"/>
      <c r="C16" s="191" t="s">
        <v>274</v>
      </c>
      <c r="D16" s="191"/>
      <c r="E16" s="191"/>
      <c r="F16" s="116" t="s">
        <v>324</v>
      </c>
      <c r="G16" s="105"/>
      <c r="H16" s="103"/>
      <c r="I16" s="103"/>
      <c r="J16" s="103"/>
      <c r="K16" s="103"/>
      <c r="L16" s="103"/>
      <c r="M16" s="103"/>
      <c r="N16" s="103"/>
      <c r="O16" s="104"/>
      <c r="P16" s="104"/>
      <c r="Q16" s="103"/>
      <c r="R16" s="103"/>
      <c r="S16" s="105"/>
      <c r="T16" s="106"/>
      <c r="U16" s="106"/>
      <c r="V16" s="103"/>
      <c r="W16" s="103"/>
      <c r="X16" s="103"/>
      <c r="Y16" s="107"/>
      <c r="Z16" s="75"/>
      <c r="AA16" s="75"/>
      <c r="AB16" s="75"/>
      <c r="AC16" s="75"/>
      <c r="AD16" s="94"/>
      <c r="AE16" s="179"/>
    </row>
    <row r="17" spans="1:31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104"/>
      <c r="Q17" s="103"/>
      <c r="R17" s="103"/>
      <c r="S17" s="105"/>
      <c r="T17" s="106"/>
      <c r="U17" s="106"/>
      <c r="V17" s="103"/>
      <c r="W17" s="103"/>
      <c r="X17" s="103"/>
      <c r="Y17" s="107"/>
      <c r="Z17" s="75"/>
      <c r="AA17" s="75"/>
      <c r="AB17" s="75"/>
      <c r="AC17" s="75"/>
      <c r="AD17" s="94"/>
      <c r="AE17" s="179"/>
    </row>
    <row r="18" spans="1:31">
      <c r="A18" s="102"/>
      <c r="B18" s="117" t="s">
        <v>192</v>
      </c>
      <c r="C18" s="105" t="s">
        <v>193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4"/>
      <c r="P18" s="104"/>
      <c r="Q18" s="103"/>
      <c r="R18" s="103"/>
      <c r="S18" s="105"/>
      <c r="T18" s="106"/>
      <c r="U18" s="106"/>
      <c r="V18" s="103"/>
      <c r="W18" s="103"/>
      <c r="X18" s="103"/>
      <c r="Y18" s="107"/>
      <c r="Z18" s="75"/>
      <c r="AA18" s="75"/>
      <c r="AB18" s="75"/>
      <c r="AC18" s="75"/>
      <c r="AD18" s="94"/>
      <c r="AE18" s="179"/>
    </row>
    <row r="19" spans="1:31">
      <c r="A19" s="102"/>
      <c r="B19" s="117" t="s">
        <v>191</v>
      </c>
      <c r="C19" s="219">
        <v>40815</v>
      </c>
      <c r="D19" s="219"/>
      <c r="E19" s="219"/>
      <c r="F19" s="219"/>
      <c r="G19" s="103"/>
      <c r="H19" s="103"/>
      <c r="I19" s="103"/>
      <c r="J19" s="103"/>
      <c r="K19" s="103"/>
      <c r="L19" s="103"/>
      <c r="M19" s="103"/>
      <c r="N19" s="103"/>
      <c r="O19" s="104"/>
      <c r="P19" s="104"/>
      <c r="Q19" s="103"/>
      <c r="R19" s="103"/>
      <c r="S19" s="105"/>
      <c r="T19" s="106"/>
      <c r="U19" s="106"/>
      <c r="V19" s="103"/>
      <c r="W19" s="103"/>
      <c r="X19" s="103"/>
      <c r="Y19" s="107"/>
      <c r="Z19" s="75"/>
      <c r="AA19" s="75"/>
      <c r="AB19" s="75"/>
      <c r="AC19" s="75"/>
      <c r="AD19" s="94"/>
      <c r="AE19" s="179"/>
    </row>
    <row r="20" spans="1:31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4"/>
      <c r="P20" s="104"/>
      <c r="Q20" s="103"/>
      <c r="R20" s="103"/>
      <c r="S20" s="105"/>
      <c r="T20" s="106"/>
      <c r="U20" s="106"/>
      <c r="V20" s="103"/>
      <c r="W20" s="103"/>
      <c r="X20" s="103"/>
      <c r="Y20" s="107"/>
      <c r="Z20" s="75"/>
      <c r="AA20" s="75"/>
      <c r="AB20" s="75"/>
      <c r="AC20" s="75"/>
      <c r="AD20" s="94"/>
      <c r="AE20" s="179"/>
    </row>
    <row r="21" spans="1:31">
      <c r="A21" s="102"/>
      <c r="B21" s="117" t="s">
        <v>194</v>
      </c>
      <c r="C21" s="105" t="s">
        <v>195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4"/>
      <c r="P21" s="104"/>
      <c r="Q21" s="103"/>
      <c r="R21" s="103"/>
      <c r="S21" s="105"/>
      <c r="T21" s="106"/>
      <c r="U21" s="106"/>
      <c r="V21" s="103"/>
      <c r="W21" s="103"/>
      <c r="X21" s="103"/>
      <c r="Y21" s="107"/>
      <c r="Z21" s="75"/>
      <c r="AA21" s="75"/>
      <c r="AB21" s="75"/>
      <c r="AC21" s="75"/>
      <c r="AD21" s="94"/>
      <c r="AE21" s="179"/>
    </row>
    <row r="22" spans="1:31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4"/>
      <c r="P22" s="104"/>
      <c r="Q22" s="103"/>
      <c r="R22" s="103"/>
      <c r="S22" s="105"/>
      <c r="T22" s="106"/>
      <c r="U22" s="106"/>
      <c r="V22" s="103"/>
      <c r="W22" s="103"/>
      <c r="X22" s="103"/>
      <c r="Y22" s="107"/>
      <c r="Z22" s="75"/>
      <c r="AA22" s="75"/>
      <c r="AB22" s="75"/>
      <c r="AC22" s="75"/>
      <c r="AD22" s="94"/>
      <c r="AE22" s="179"/>
    </row>
    <row r="23" spans="1:31" hidden="1">
      <c r="A23" s="132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6"/>
      <c r="P23" s="76"/>
      <c r="Q23" s="75"/>
      <c r="R23" s="75"/>
      <c r="S23" s="133"/>
      <c r="T23" s="134"/>
      <c r="U23" s="134"/>
      <c r="V23" s="75"/>
      <c r="W23" s="75"/>
      <c r="X23" s="75"/>
      <c r="Y23" s="94"/>
      <c r="Z23" s="75"/>
      <c r="AA23" s="75"/>
      <c r="AB23" s="75"/>
      <c r="AC23" s="75"/>
      <c r="AD23" s="94"/>
      <c r="AE23" s="179"/>
    </row>
    <row r="24" spans="1:31" hidden="1">
      <c r="A24" s="132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6"/>
      <c r="P24" s="76"/>
      <c r="Q24" s="75"/>
      <c r="R24" s="75"/>
      <c r="S24" s="133"/>
      <c r="T24" s="134"/>
      <c r="U24" s="134"/>
      <c r="V24" s="75"/>
      <c r="W24" s="75"/>
      <c r="X24" s="75"/>
      <c r="Y24" s="94"/>
      <c r="Z24" s="75"/>
      <c r="AA24" s="75"/>
      <c r="AB24" s="75"/>
      <c r="AC24" s="75"/>
      <c r="AD24" s="94"/>
      <c r="AE24" s="179"/>
    </row>
    <row r="25" spans="1:31" hidden="1">
      <c r="A25" s="132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 s="76"/>
      <c r="Q25" s="75"/>
      <c r="R25" s="75"/>
      <c r="S25" s="133"/>
      <c r="T25" s="134"/>
      <c r="U25" s="134"/>
      <c r="V25" s="75"/>
      <c r="W25" s="75"/>
      <c r="X25" s="75"/>
      <c r="Y25" s="94"/>
      <c r="Z25" s="75"/>
      <c r="AA25" s="75"/>
      <c r="AB25" s="75"/>
      <c r="AC25" s="75"/>
      <c r="AD25" s="94"/>
      <c r="AE25" s="179"/>
    </row>
    <row r="26" spans="1:31" hidden="1">
      <c r="A26" s="132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6"/>
      <c r="P26" s="76"/>
      <c r="Q26" s="75"/>
      <c r="R26" s="75"/>
      <c r="S26" s="133"/>
      <c r="T26" s="134"/>
      <c r="U26" s="134"/>
      <c r="V26" s="75"/>
      <c r="W26" s="75"/>
      <c r="X26" s="75"/>
      <c r="Y26" s="94"/>
      <c r="Z26" s="75"/>
      <c r="AA26" s="75"/>
      <c r="AB26" s="75"/>
      <c r="AC26" s="75"/>
      <c r="AD26" s="94"/>
      <c r="AE26" s="179"/>
    </row>
    <row r="27" spans="1:31" hidden="1">
      <c r="A27" s="132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6"/>
      <c r="P27" s="76"/>
      <c r="Q27" s="75"/>
      <c r="R27" s="75"/>
      <c r="S27" s="133"/>
      <c r="T27" s="134"/>
      <c r="U27" s="134"/>
      <c r="V27" s="75"/>
      <c r="W27" s="75"/>
      <c r="X27" s="75"/>
      <c r="Y27" s="94"/>
      <c r="Z27" s="75"/>
      <c r="AA27" s="75"/>
      <c r="AB27" s="75"/>
      <c r="AC27" s="75"/>
      <c r="AD27" s="94"/>
      <c r="AE27" s="179"/>
    </row>
    <row r="28" spans="1:31" hidden="1">
      <c r="A28" s="132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6"/>
      <c r="P28" s="76"/>
      <c r="Q28" s="75"/>
      <c r="R28" s="75"/>
      <c r="S28" s="133"/>
      <c r="T28" s="134"/>
      <c r="U28" s="134"/>
      <c r="V28" s="75"/>
      <c r="W28" s="75"/>
      <c r="X28" s="75"/>
      <c r="Y28" s="94"/>
      <c r="Z28" s="75"/>
      <c r="AA28" s="75"/>
      <c r="AB28" s="75"/>
      <c r="AC28" s="75"/>
      <c r="AD28" s="94"/>
      <c r="AE28" s="179"/>
    </row>
    <row r="29" spans="1:31" hidden="1">
      <c r="A29" s="132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6"/>
      <c r="P29" s="76"/>
      <c r="Q29" s="75"/>
      <c r="R29" s="75"/>
      <c r="S29" s="133"/>
      <c r="T29" s="134"/>
      <c r="U29" s="134"/>
      <c r="V29" s="75"/>
      <c r="W29" s="75"/>
      <c r="X29" s="75"/>
      <c r="Y29" s="94"/>
      <c r="Z29" s="75"/>
      <c r="AA29" s="75"/>
      <c r="AB29" s="75"/>
      <c r="AC29" s="75"/>
      <c r="AD29" s="94"/>
      <c r="AE29" s="179"/>
    </row>
    <row r="30" spans="1:31" ht="13.5" thickBot="1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4"/>
      <c r="P30" s="104"/>
      <c r="Q30" s="103"/>
      <c r="R30" s="103"/>
      <c r="S30" s="105"/>
      <c r="T30" s="106"/>
      <c r="U30" s="106"/>
      <c r="V30" s="103"/>
      <c r="W30" s="103"/>
      <c r="X30" s="103"/>
      <c r="Y30" s="107"/>
      <c r="Z30" s="75"/>
      <c r="AA30" s="75"/>
      <c r="AB30" s="75"/>
      <c r="AC30" s="75"/>
      <c r="AD30" s="94"/>
      <c r="AE30" s="179"/>
    </row>
    <row r="31" spans="1:31" ht="12.75" hidden="1" customHeight="1" thickBot="1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75"/>
      <c r="L31" s="75"/>
      <c r="M31" s="75"/>
      <c r="N31" s="75"/>
      <c r="O31" s="76"/>
      <c r="P31" s="76"/>
      <c r="Q31" s="75"/>
      <c r="R31" s="75"/>
      <c r="S31" s="133"/>
      <c r="T31" s="134"/>
      <c r="U31" s="134"/>
      <c r="V31" s="75"/>
      <c r="W31" s="75"/>
      <c r="X31" s="75"/>
      <c r="Y31" s="94"/>
      <c r="Z31" s="75"/>
      <c r="AA31" s="75"/>
      <c r="AB31" s="75"/>
      <c r="AC31" s="75"/>
      <c r="AD31" s="94"/>
      <c r="AE31" s="179"/>
    </row>
    <row r="32" spans="1:31" ht="15" hidden="1" customHeight="1">
      <c r="A32" s="118" t="s">
        <v>18</v>
      </c>
      <c r="B32" s="119" t="s">
        <v>28</v>
      </c>
      <c r="C32" s="103"/>
      <c r="D32" s="103"/>
      <c r="E32" s="103"/>
      <c r="F32" s="103"/>
      <c r="G32" s="103"/>
      <c r="H32" s="103"/>
      <c r="I32" s="103"/>
      <c r="J32" s="103"/>
      <c r="K32" s="75"/>
      <c r="L32" s="75"/>
      <c r="M32" s="75"/>
      <c r="N32" s="75"/>
      <c r="O32" s="104"/>
      <c r="P32" s="104"/>
      <c r="Q32" s="103"/>
      <c r="R32" s="103"/>
      <c r="S32" s="105"/>
      <c r="T32" s="106"/>
      <c r="U32" s="106"/>
      <c r="V32" s="103"/>
      <c r="W32" s="203" t="s">
        <v>12</v>
      </c>
      <c r="X32" s="203" t="s">
        <v>13</v>
      </c>
      <c r="Y32" s="203" t="s">
        <v>14</v>
      </c>
      <c r="Z32" s="206" t="s">
        <v>15</v>
      </c>
      <c r="AA32" s="75"/>
      <c r="AB32" s="75"/>
      <c r="AC32" s="75"/>
      <c r="AD32" s="94"/>
      <c r="AE32" s="179"/>
    </row>
    <row r="33" spans="1:79" ht="15" hidden="1" customHeight="1">
      <c r="A33" s="118" t="s">
        <v>19</v>
      </c>
      <c r="B33" s="119" t="s">
        <v>21</v>
      </c>
      <c r="C33" s="103"/>
      <c r="D33" s="103"/>
      <c r="E33" s="103"/>
      <c r="F33" s="103"/>
      <c r="G33" s="103"/>
      <c r="H33" s="103"/>
      <c r="I33" s="103"/>
      <c r="J33" s="103"/>
      <c r="K33" s="75"/>
      <c r="L33" s="75"/>
      <c r="M33" s="75"/>
      <c r="N33" s="75"/>
      <c r="O33" s="104"/>
      <c r="P33" s="104"/>
      <c r="Q33" s="103"/>
      <c r="R33" s="103"/>
      <c r="S33" s="105"/>
      <c r="T33" s="106"/>
      <c r="U33" s="106"/>
      <c r="V33" s="103"/>
      <c r="W33" s="204"/>
      <c r="X33" s="204"/>
      <c r="Y33" s="204"/>
      <c r="Z33" s="207"/>
      <c r="AA33" s="75"/>
      <c r="AB33" s="75"/>
      <c r="AC33" s="75"/>
      <c r="AD33" s="94"/>
      <c r="AE33" s="179"/>
    </row>
    <row r="34" spans="1:79" ht="15" hidden="1" customHeight="1">
      <c r="A34" s="118" t="s">
        <v>20</v>
      </c>
      <c r="B34" s="120">
        <v>40399</v>
      </c>
      <c r="C34" s="103"/>
      <c r="D34" s="103"/>
      <c r="E34" s="103"/>
      <c r="F34" s="103"/>
      <c r="G34" s="103"/>
      <c r="H34" s="103"/>
      <c r="I34" s="103"/>
      <c r="J34" s="103"/>
      <c r="K34" s="75"/>
      <c r="L34" s="75"/>
      <c r="M34" s="75"/>
      <c r="N34" s="75"/>
      <c r="O34" s="104"/>
      <c r="P34" s="104"/>
      <c r="Q34" s="103"/>
      <c r="R34" s="103"/>
      <c r="S34" s="105"/>
      <c r="T34" s="106"/>
      <c r="U34" s="106"/>
      <c r="V34" s="103"/>
      <c r="W34" s="204"/>
      <c r="X34" s="204"/>
      <c r="Y34" s="204"/>
      <c r="Z34" s="207"/>
      <c r="AA34" s="209" t="s">
        <v>139</v>
      </c>
      <c r="AB34" s="210"/>
      <c r="AC34" s="210"/>
      <c r="AD34" s="211"/>
      <c r="AE34" s="179"/>
    </row>
    <row r="35" spans="1:79" ht="15" hidden="1" customHeight="1">
      <c r="A35" s="121"/>
      <c r="B35" s="122"/>
      <c r="C35" s="103"/>
      <c r="D35" s="103"/>
      <c r="E35" s="103"/>
      <c r="F35" s="103"/>
      <c r="G35" s="103"/>
      <c r="H35" s="103"/>
      <c r="I35" s="103"/>
      <c r="J35" s="103"/>
      <c r="K35" s="75"/>
      <c r="L35" s="75"/>
      <c r="M35" s="75"/>
      <c r="N35" s="75"/>
      <c r="O35" s="104"/>
      <c r="P35" s="104"/>
      <c r="Q35" s="103"/>
      <c r="R35" s="103"/>
      <c r="S35" s="105"/>
      <c r="T35" s="106"/>
      <c r="U35" s="106"/>
      <c r="V35" s="103"/>
      <c r="W35" s="204"/>
      <c r="X35" s="204"/>
      <c r="Y35" s="204"/>
      <c r="Z35" s="207"/>
      <c r="AA35" s="212"/>
      <c r="AB35" s="210"/>
      <c r="AC35" s="210"/>
      <c r="AD35" s="211"/>
      <c r="AE35" s="179"/>
    </row>
    <row r="36" spans="1:79" ht="15" hidden="1" customHeight="1">
      <c r="A36" s="121"/>
      <c r="B36" s="123" t="s">
        <v>75</v>
      </c>
      <c r="C36" s="103">
        <f>COUNT(U43:U113,U150:U228)</f>
        <v>80</v>
      </c>
      <c r="D36" s="103"/>
      <c r="E36" s="103"/>
      <c r="F36" s="103"/>
      <c r="G36" s="103"/>
      <c r="H36" s="103"/>
      <c r="I36" s="103"/>
      <c r="J36" s="103"/>
      <c r="K36" s="75"/>
      <c r="L36" s="75"/>
      <c r="M36" s="75"/>
      <c r="N36" s="75"/>
      <c r="O36" s="104"/>
      <c r="P36" s="104"/>
      <c r="Q36" s="103"/>
      <c r="R36" s="103"/>
      <c r="S36" s="105"/>
      <c r="T36" s="106"/>
      <c r="U36" s="106"/>
      <c r="V36" s="103"/>
      <c r="W36" s="204"/>
      <c r="X36" s="204"/>
      <c r="Y36" s="204"/>
      <c r="Z36" s="207"/>
      <c r="AA36" s="212"/>
      <c r="AB36" s="210"/>
      <c r="AC36" s="210"/>
      <c r="AD36" s="211"/>
      <c r="AE36" s="179"/>
    </row>
    <row r="37" spans="1:79" ht="15" hidden="1" customHeight="1">
      <c r="A37" s="121"/>
      <c r="B37" s="123" t="s">
        <v>76</v>
      </c>
      <c r="C37" s="103">
        <f>SUM(U43:U113,U150:U228)/C36</f>
        <v>22</v>
      </c>
      <c r="D37" s="103"/>
      <c r="E37" s="103"/>
      <c r="F37" s="103"/>
      <c r="G37" s="103"/>
      <c r="H37" s="103"/>
      <c r="I37" s="103"/>
      <c r="J37" s="103"/>
      <c r="K37" s="75"/>
      <c r="L37" s="75"/>
      <c r="M37" s="75"/>
      <c r="N37" s="75"/>
      <c r="O37" s="104"/>
      <c r="P37" s="104"/>
      <c r="Q37" s="103"/>
      <c r="R37" s="103"/>
      <c r="S37" s="105"/>
      <c r="T37" s="106"/>
      <c r="U37" s="106"/>
      <c r="V37" s="103"/>
      <c r="W37" s="204"/>
      <c r="X37" s="204"/>
      <c r="Y37" s="204"/>
      <c r="Z37" s="207"/>
      <c r="AA37" s="212"/>
      <c r="AB37" s="210"/>
      <c r="AC37" s="210"/>
      <c r="AD37" s="211"/>
      <c r="AE37" s="179"/>
    </row>
    <row r="38" spans="1:79" ht="15" hidden="1" customHeight="1" thickBot="1">
      <c r="A38" s="121"/>
      <c r="B38" s="123"/>
      <c r="C38" s="103"/>
      <c r="D38" s="103"/>
      <c r="E38" s="103"/>
      <c r="F38" s="103"/>
      <c r="G38" s="103"/>
      <c r="H38" s="103"/>
      <c r="I38" s="103"/>
      <c r="J38" s="103"/>
      <c r="K38" s="75"/>
      <c r="L38" s="75"/>
      <c r="M38" s="75"/>
      <c r="N38" s="75"/>
      <c r="O38" s="104"/>
      <c r="P38" s="104"/>
      <c r="Q38" s="103"/>
      <c r="R38" s="103"/>
      <c r="S38" s="105"/>
      <c r="T38" s="106"/>
      <c r="U38" s="106"/>
      <c r="V38" s="103"/>
      <c r="W38" s="204"/>
      <c r="X38" s="204"/>
      <c r="Y38" s="204"/>
      <c r="Z38" s="207"/>
      <c r="AA38" s="152"/>
      <c r="AB38" s="152"/>
      <c r="AC38" s="152"/>
      <c r="AD38" s="153"/>
      <c r="AE38" s="179"/>
    </row>
    <row r="39" spans="1:79" ht="15" customHeight="1" thickBot="1">
      <c r="A39" s="124"/>
      <c r="B39" s="125"/>
      <c r="C39" s="125"/>
      <c r="D39" s="125"/>
      <c r="E39" s="125"/>
      <c r="F39" s="125"/>
      <c r="G39" s="125"/>
      <c r="H39" s="125"/>
      <c r="I39" s="125"/>
      <c r="J39" s="125"/>
      <c r="K39" s="213" t="s">
        <v>179</v>
      </c>
      <c r="L39" s="214"/>
      <c r="M39" s="214"/>
      <c r="N39" s="215"/>
      <c r="O39" s="126"/>
      <c r="P39" s="126"/>
      <c r="Q39" s="125"/>
      <c r="R39" s="127"/>
      <c r="S39" s="128"/>
      <c r="T39" s="129"/>
      <c r="U39" s="130"/>
      <c r="V39" s="125"/>
      <c r="W39" s="205"/>
      <c r="X39" s="205"/>
      <c r="Y39" s="131"/>
      <c r="Z39" s="208"/>
      <c r="AA39" s="75"/>
      <c r="AB39" s="58"/>
      <c r="AC39" s="58"/>
      <c r="AD39" s="148"/>
      <c r="AE39" s="179"/>
    </row>
    <row r="40" spans="1:79" ht="41.25" customHeight="1" thickBot="1">
      <c r="A40" s="2" t="s">
        <v>17</v>
      </c>
      <c r="B40" s="10" t="s">
        <v>5</v>
      </c>
      <c r="C40" s="2" t="s">
        <v>7</v>
      </c>
      <c r="D40" s="193" t="s">
        <v>8</v>
      </c>
      <c r="E40" s="194"/>
      <c r="F40" s="194"/>
      <c r="G40" s="194"/>
      <c r="H40" s="194"/>
      <c r="I40" s="194"/>
      <c r="J40" s="194"/>
      <c r="K40" s="2" t="s">
        <v>180</v>
      </c>
      <c r="L40" s="4" t="s">
        <v>181</v>
      </c>
      <c r="M40" s="4" t="s">
        <v>182</v>
      </c>
      <c r="N40" s="4" t="s">
        <v>9</v>
      </c>
      <c r="O40" s="4" t="s">
        <v>183</v>
      </c>
      <c r="P40" s="4" t="s">
        <v>196</v>
      </c>
      <c r="Q40" s="4" t="s">
        <v>16</v>
      </c>
      <c r="R40" s="4" t="s">
        <v>1</v>
      </c>
      <c r="S40" s="55" t="s">
        <v>2</v>
      </c>
      <c r="T40" s="56" t="s">
        <v>22</v>
      </c>
      <c r="U40" s="57" t="s">
        <v>23</v>
      </c>
      <c r="V40" s="3" t="s">
        <v>184</v>
      </c>
      <c r="W40" s="77" t="s">
        <v>3</v>
      </c>
      <c r="X40" s="3" t="s">
        <v>3</v>
      </c>
      <c r="Y40" s="3" t="s">
        <v>3</v>
      </c>
      <c r="Z40" s="3" t="s">
        <v>3</v>
      </c>
      <c r="AA40" s="3"/>
      <c r="AB40" s="3"/>
      <c r="AC40" s="3"/>
      <c r="AD40" s="3"/>
      <c r="AE40" s="179"/>
    </row>
    <row r="41" spans="1:79" ht="13.5" customHeight="1">
      <c r="A41" s="149" t="s">
        <v>6</v>
      </c>
      <c r="B41" s="150"/>
      <c r="C41" s="6"/>
      <c r="D41" s="11"/>
      <c r="E41" s="12"/>
      <c r="F41" s="12"/>
      <c r="G41" s="12"/>
      <c r="H41" s="12"/>
      <c r="I41" s="12"/>
      <c r="J41" s="12"/>
      <c r="K41" s="5"/>
      <c r="L41" s="8"/>
      <c r="M41" s="8"/>
      <c r="N41" s="8"/>
      <c r="O41" s="8"/>
      <c r="P41" s="8"/>
      <c r="Q41" s="8"/>
      <c r="R41" s="7"/>
      <c r="S41" s="39"/>
      <c r="T41" s="195" t="s">
        <v>26</v>
      </c>
      <c r="U41" s="196"/>
      <c r="V41" s="9"/>
      <c r="W41" s="9"/>
      <c r="X41" s="9"/>
      <c r="Y41" s="9"/>
      <c r="Z41" s="9"/>
      <c r="AA41" s="20"/>
      <c r="AB41" s="20"/>
      <c r="AC41" s="20"/>
      <c r="AD41" s="20"/>
      <c r="AE41" s="179"/>
    </row>
    <row r="42" spans="1:79" ht="19.5" hidden="1" customHeight="1">
      <c r="A42" s="197" t="s">
        <v>46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9"/>
      <c r="AE42" s="179"/>
    </row>
    <row r="43" spans="1:79" s="19" customFormat="1" ht="15" hidden="1" customHeight="1">
      <c r="A43" s="151"/>
      <c r="B43" s="44"/>
      <c r="C43" s="45">
        <v>0</v>
      </c>
      <c r="D43" s="15"/>
      <c r="E43" s="16"/>
      <c r="F43" s="16"/>
      <c r="G43" s="16"/>
      <c r="H43" s="16"/>
      <c r="I43" s="16"/>
      <c r="J43" s="16"/>
      <c r="K43" s="45">
        <v>1</v>
      </c>
      <c r="L43" s="46"/>
      <c r="M43" s="46"/>
      <c r="N43" s="60" t="s">
        <v>10</v>
      </c>
      <c r="O43" s="47"/>
      <c r="P43" s="154"/>
      <c r="Q43" s="69" t="s">
        <v>173</v>
      </c>
      <c r="R43" s="74" t="s">
        <v>172</v>
      </c>
      <c r="S43" s="83" t="s">
        <v>25</v>
      </c>
      <c r="T43" s="51">
        <v>90</v>
      </c>
      <c r="U43" s="62">
        <v>0</v>
      </c>
      <c r="V43" s="59" t="s">
        <v>4</v>
      </c>
      <c r="W43" s="28" t="s">
        <v>69</v>
      </c>
      <c r="X43" s="28" t="s">
        <v>69</v>
      </c>
      <c r="Y43" s="28" t="s">
        <v>51</v>
      </c>
      <c r="Z43" s="14"/>
      <c r="AA43" s="21"/>
      <c r="AB43" s="21"/>
      <c r="AC43" s="21"/>
      <c r="AD43" s="21"/>
      <c r="AE43" s="180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</row>
    <row r="44" spans="1:79" s="19" customFormat="1" ht="15" hidden="1" customHeight="1">
      <c r="A44" s="151"/>
      <c r="B44" s="73"/>
      <c r="C44" s="72">
        <v>1</v>
      </c>
      <c r="D44" s="81">
        <f t="shared" ref="D44:J53" si="0">$C44</f>
        <v>1</v>
      </c>
      <c r="E44" s="82">
        <f t="shared" si="0"/>
        <v>1</v>
      </c>
      <c r="F44" s="82">
        <f t="shared" si="0"/>
        <v>1</v>
      </c>
      <c r="G44" s="82">
        <f t="shared" si="0"/>
        <v>1</v>
      </c>
      <c r="H44" s="82">
        <f t="shared" si="0"/>
        <v>1</v>
      </c>
      <c r="I44" s="82">
        <f t="shared" si="0"/>
        <v>1</v>
      </c>
      <c r="J44" s="82">
        <f t="shared" si="0"/>
        <v>1</v>
      </c>
      <c r="K44" s="72">
        <v>1</v>
      </c>
      <c r="L44" s="84"/>
      <c r="M44" s="84"/>
      <c r="N44" s="66" t="s">
        <v>10</v>
      </c>
      <c r="O44" s="71"/>
      <c r="P44" s="155"/>
      <c r="Q44" s="33" t="s">
        <v>78</v>
      </c>
      <c r="R44" s="35" t="s">
        <v>79</v>
      </c>
      <c r="S44" s="40" t="s">
        <v>27</v>
      </c>
      <c r="T44" s="41">
        <v>100</v>
      </c>
      <c r="U44" s="42">
        <v>100</v>
      </c>
      <c r="V44" s="23" t="s">
        <v>4</v>
      </c>
      <c r="W44" s="28" t="s">
        <v>69</v>
      </c>
      <c r="X44" s="28" t="s">
        <v>51</v>
      </c>
      <c r="Y44" s="28" t="s">
        <v>87</v>
      </c>
      <c r="Z44" s="14"/>
      <c r="AA44" s="21"/>
      <c r="AB44" s="21"/>
      <c r="AC44" s="21"/>
      <c r="AD44" s="21"/>
      <c r="AE44" s="180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</row>
    <row r="45" spans="1:79" s="19" customFormat="1" ht="15" hidden="1" customHeight="1">
      <c r="A45" s="151"/>
      <c r="B45" s="73"/>
      <c r="C45" s="72">
        <v>1</v>
      </c>
      <c r="D45" s="81">
        <f t="shared" si="0"/>
        <v>1</v>
      </c>
      <c r="E45" s="82">
        <f t="shared" si="0"/>
        <v>1</v>
      </c>
      <c r="F45" s="82">
        <f t="shared" si="0"/>
        <v>1</v>
      </c>
      <c r="G45" s="82">
        <f t="shared" si="0"/>
        <v>1</v>
      </c>
      <c r="H45" s="82">
        <f t="shared" si="0"/>
        <v>1</v>
      </c>
      <c r="I45" s="82">
        <f t="shared" si="0"/>
        <v>1</v>
      </c>
      <c r="J45" s="82">
        <f t="shared" si="0"/>
        <v>1</v>
      </c>
      <c r="K45" s="72">
        <f>2*0.125*PI()*300+2</f>
        <v>237.61944901923448</v>
      </c>
      <c r="L45" s="84"/>
      <c r="M45" s="84"/>
      <c r="N45" s="66" t="s">
        <v>80</v>
      </c>
      <c r="O45" s="71"/>
      <c r="P45" s="155"/>
      <c r="Q45" s="33"/>
      <c r="R45" s="35" t="s">
        <v>88</v>
      </c>
      <c r="S45" s="40" t="s">
        <v>27</v>
      </c>
      <c r="T45" s="41">
        <v>0</v>
      </c>
      <c r="U45" s="42">
        <v>0</v>
      </c>
      <c r="V45" s="23" t="s">
        <v>0</v>
      </c>
      <c r="W45" s="28" t="s">
        <v>69</v>
      </c>
      <c r="X45" s="28"/>
      <c r="Y45" s="28"/>
      <c r="Z45" s="14"/>
      <c r="AA45" s="21"/>
      <c r="AB45" s="21"/>
      <c r="AC45" s="21"/>
      <c r="AD45" s="21"/>
      <c r="AE45" s="180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</row>
    <row r="46" spans="1:79" s="19" customFormat="1" ht="15" hidden="1" customHeight="1">
      <c r="A46" s="151"/>
      <c r="B46" s="73"/>
      <c r="C46" s="72">
        <v>1</v>
      </c>
      <c r="D46" s="81">
        <f t="shared" si="0"/>
        <v>1</v>
      </c>
      <c r="E46" s="82">
        <f t="shared" si="0"/>
        <v>1</v>
      </c>
      <c r="F46" s="82">
        <f t="shared" si="0"/>
        <v>1</v>
      </c>
      <c r="G46" s="82">
        <f t="shared" si="0"/>
        <v>1</v>
      </c>
      <c r="H46" s="82">
        <f t="shared" si="0"/>
        <v>1</v>
      </c>
      <c r="I46" s="82">
        <f t="shared" si="0"/>
        <v>1</v>
      </c>
      <c r="J46" s="82">
        <f t="shared" si="0"/>
        <v>1</v>
      </c>
      <c r="K46" s="72">
        <v>1</v>
      </c>
      <c r="L46" s="84"/>
      <c r="M46" s="84"/>
      <c r="N46" s="66" t="s">
        <v>10</v>
      </c>
      <c r="O46" s="71"/>
      <c r="P46" s="155"/>
      <c r="Q46" s="33" t="s">
        <v>156</v>
      </c>
      <c r="R46" s="35" t="s">
        <v>157</v>
      </c>
      <c r="S46" s="40" t="s">
        <v>27</v>
      </c>
      <c r="T46" s="41">
        <v>90</v>
      </c>
      <c r="U46" s="42">
        <v>90</v>
      </c>
      <c r="V46" s="23" t="s">
        <v>4</v>
      </c>
      <c r="W46" s="28" t="s">
        <v>69</v>
      </c>
      <c r="X46" s="28" t="s">
        <v>69</v>
      </c>
      <c r="Y46" s="28" t="s">
        <v>51</v>
      </c>
      <c r="Z46" s="14"/>
      <c r="AA46" s="21"/>
      <c r="AB46" s="21"/>
      <c r="AC46" s="21"/>
      <c r="AD46" s="21"/>
      <c r="AE46" s="180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</row>
    <row r="47" spans="1:79" s="19" customFormat="1" ht="15" hidden="1" customHeight="1">
      <c r="A47" s="151"/>
      <c r="B47" s="73"/>
      <c r="C47" s="72">
        <v>1</v>
      </c>
      <c r="D47" s="81">
        <f t="shared" si="0"/>
        <v>1</v>
      </c>
      <c r="E47" s="82">
        <f t="shared" si="0"/>
        <v>1</v>
      </c>
      <c r="F47" s="82">
        <f t="shared" si="0"/>
        <v>1</v>
      </c>
      <c r="G47" s="82">
        <f t="shared" si="0"/>
        <v>1</v>
      </c>
      <c r="H47" s="82">
        <f t="shared" si="0"/>
        <v>1</v>
      </c>
      <c r="I47" s="82">
        <f t="shared" si="0"/>
        <v>1</v>
      </c>
      <c r="J47" s="82">
        <f t="shared" si="0"/>
        <v>1</v>
      </c>
      <c r="K47" s="72">
        <v>1</v>
      </c>
      <c r="L47" s="84"/>
      <c r="M47" s="84"/>
      <c r="N47" s="66" t="s">
        <v>10</v>
      </c>
      <c r="O47" s="71"/>
      <c r="P47" s="155"/>
      <c r="Q47" s="33" t="s">
        <v>158</v>
      </c>
      <c r="R47" s="35" t="s">
        <v>159</v>
      </c>
      <c r="S47" s="40" t="s">
        <v>27</v>
      </c>
      <c r="T47" s="41">
        <v>90</v>
      </c>
      <c r="U47" s="42">
        <v>90</v>
      </c>
      <c r="V47" s="23" t="s">
        <v>4</v>
      </c>
      <c r="W47" s="28" t="s">
        <v>69</v>
      </c>
      <c r="X47" s="28" t="s">
        <v>69</v>
      </c>
      <c r="Y47" s="28" t="s">
        <v>51</v>
      </c>
      <c r="Z47" s="14"/>
      <c r="AA47" s="21"/>
      <c r="AB47" s="21"/>
      <c r="AC47" s="21"/>
      <c r="AD47" s="21"/>
      <c r="AE47" s="180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</row>
    <row r="48" spans="1:79" s="19" customFormat="1" ht="15" hidden="1" customHeight="1">
      <c r="A48" s="151"/>
      <c r="B48" s="73"/>
      <c r="C48" s="72">
        <v>1</v>
      </c>
      <c r="D48" s="81">
        <f t="shared" si="0"/>
        <v>1</v>
      </c>
      <c r="E48" s="82">
        <f t="shared" si="0"/>
        <v>1</v>
      </c>
      <c r="F48" s="82">
        <f t="shared" si="0"/>
        <v>1</v>
      </c>
      <c r="G48" s="82">
        <f t="shared" si="0"/>
        <v>1</v>
      </c>
      <c r="H48" s="82">
        <f t="shared" si="0"/>
        <v>1</v>
      </c>
      <c r="I48" s="82">
        <f t="shared" si="0"/>
        <v>1</v>
      </c>
      <c r="J48" s="82">
        <f t="shared" si="0"/>
        <v>1</v>
      </c>
      <c r="K48" s="72">
        <v>2</v>
      </c>
      <c r="L48" s="84"/>
      <c r="M48" s="84"/>
      <c r="N48" s="66" t="s">
        <v>10</v>
      </c>
      <c r="O48" s="71"/>
      <c r="P48" s="155"/>
      <c r="Q48" s="33" t="s">
        <v>162</v>
      </c>
      <c r="R48" s="35" t="s">
        <v>174</v>
      </c>
      <c r="S48" s="40" t="s">
        <v>27</v>
      </c>
      <c r="T48" s="41">
        <v>90</v>
      </c>
      <c r="U48" s="42">
        <v>90</v>
      </c>
      <c r="V48" s="23" t="s">
        <v>4</v>
      </c>
      <c r="W48" s="28" t="s">
        <v>69</v>
      </c>
      <c r="X48" s="28" t="s">
        <v>69</v>
      </c>
      <c r="Y48" s="28" t="s">
        <v>51</v>
      </c>
      <c r="Z48" s="14"/>
      <c r="AA48" s="21"/>
      <c r="AB48" s="21"/>
      <c r="AC48" s="21"/>
      <c r="AD48" s="21"/>
      <c r="AE48" s="180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</row>
    <row r="49" spans="1:79" s="19" customFormat="1" ht="15" hidden="1" customHeight="1">
      <c r="A49" s="151"/>
      <c r="B49" s="73"/>
      <c r="C49" s="72">
        <v>1</v>
      </c>
      <c r="D49" s="81">
        <f t="shared" si="0"/>
        <v>1</v>
      </c>
      <c r="E49" s="82">
        <f t="shared" si="0"/>
        <v>1</v>
      </c>
      <c r="F49" s="82">
        <f t="shared" si="0"/>
        <v>1</v>
      </c>
      <c r="G49" s="82">
        <f t="shared" si="0"/>
        <v>1</v>
      </c>
      <c r="H49" s="82">
        <f t="shared" si="0"/>
        <v>1</v>
      </c>
      <c r="I49" s="82">
        <f t="shared" si="0"/>
        <v>1</v>
      </c>
      <c r="J49" s="82">
        <f t="shared" si="0"/>
        <v>1</v>
      </c>
      <c r="K49" s="72">
        <v>2</v>
      </c>
      <c r="L49" s="84"/>
      <c r="M49" s="84"/>
      <c r="N49" s="66" t="s">
        <v>10</v>
      </c>
      <c r="O49" s="71"/>
      <c r="P49" s="155"/>
      <c r="Q49" s="33" t="s">
        <v>160</v>
      </c>
      <c r="R49" s="35" t="s">
        <v>161</v>
      </c>
      <c r="S49" s="40" t="s">
        <v>27</v>
      </c>
      <c r="T49" s="41">
        <v>90</v>
      </c>
      <c r="U49" s="42">
        <v>90</v>
      </c>
      <c r="V49" s="23" t="s">
        <v>4</v>
      </c>
      <c r="W49" s="28" t="s">
        <v>69</v>
      </c>
      <c r="X49" s="28" t="s">
        <v>69</v>
      </c>
      <c r="Y49" s="28" t="s">
        <v>51</v>
      </c>
      <c r="Z49" s="14"/>
      <c r="AA49" s="21"/>
      <c r="AB49" s="21"/>
      <c r="AC49" s="21"/>
      <c r="AD49" s="21"/>
      <c r="AE49" s="180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</row>
    <row r="50" spans="1:79" s="19" customFormat="1" ht="15" hidden="1" customHeight="1">
      <c r="A50" s="151"/>
      <c r="B50" s="73"/>
      <c r="C50" s="72">
        <v>1</v>
      </c>
      <c r="D50" s="81">
        <f t="shared" si="0"/>
        <v>1</v>
      </c>
      <c r="E50" s="82">
        <f t="shared" si="0"/>
        <v>1</v>
      </c>
      <c r="F50" s="82">
        <f t="shared" si="0"/>
        <v>1</v>
      </c>
      <c r="G50" s="82">
        <f t="shared" si="0"/>
        <v>1</v>
      </c>
      <c r="H50" s="82">
        <f t="shared" si="0"/>
        <v>1</v>
      </c>
      <c r="I50" s="82">
        <f t="shared" si="0"/>
        <v>1</v>
      </c>
      <c r="J50" s="82">
        <f t="shared" si="0"/>
        <v>1</v>
      </c>
      <c r="K50" s="72">
        <v>2</v>
      </c>
      <c r="L50" s="84"/>
      <c r="M50" s="84"/>
      <c r="N50" s="66" t="s">
        <v>10</v>
      </c>
      <c r="O50" s="71"/>
      <c r="P50" s="155"/>
      <c r="Q50" s="33" t="s">
        <v>166</v>
      </c>
      <c r="R50" s="35" t="s">
        <v>163</v>
      </c>
      <c r="S50" s="40" t="s">
        <v>11</v>
      </c>
      <c r="T50" s="41">
        <v>100</v>
      </c>
      <c r="U50" s="42">
        <v>0</v>
      </c>
      <c r="V50" s="23" t="s">
        <v>0</v>
      </c>
      <c r="W50" s="28" t="s">
        <v>69</v>
      </c>
      <c r="X50" s="28" t="s">
        <v>69</v>
      </c>
      <c r="Y50" s="28"/>
      <c r="Z50" s="14"/>
      <c r="AA50" s="21"/>
      <c r="AB50" s="21"/>
      <c r="AC50" s="21"/>
      <c r="AD50" s="21"/>
      <c r="AE50" s="180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139"/>
    </row>
    <row r="51" spans="1:79" s="19" customFormat="1" ht="15" hidden="1" customHeight="1">
      <c r="A51" s="151"/>
      <c r="B51" s="73"/>
      <c r="C51" s="72">
        <v>1</v>
      </c>
      <c r="D51" s="81">
        <f t="shared" si="0"/>
        <v>1</v>
      </c>
      <c r="E51" s="82">
        <f t="shared" si="0"/>
        <v>1</v>
      </c>
      <c r="F51" s="82">
        <f t="shared" si="0"/>
        <v>1</v>
      </c>
      <c r="G51" s="82">
        <f t="shared" si="0"/>
        <v>1</v>
      </c>
      <c r="H51" s="82">
        <f t="shared" si="0"/>
        <v>1</v>
      </c>
      <c r="I51" s="82">
        <f t="shared" si="0"/>
        <v>1</v>
      </c>
      <c r="J51" s="82">
        <f t="shared" si="0"/>
        <v>1</v>
      </c>
      <c r="K51" s="72">
        <v>2</v>
      </c>
      <c r="L51" s="84"/>
      <c r="M51" s="84"/>
      <c r="N51" s="66" t="s">
        <v>10</v>
      </c>
      <c r="O51" s="71"/>
      <c r="P51" s="155"/>
      <c r="Q51" s="33" t="s">
        <v>167</v>
      </c>
      <c r="R51" s="35" t="s">
        <v>164</v>
      </c>
      <c r="S51" s="40" t="s">
        <v>11</v>
      </c>
      <c r="T51" s="41">
        <v>100</v>
      </c>
      <c r="U51" s="42">
        <v>0</v>
      </c>
      <c r="V51" s="23" t="s">
        <v>0</v>
      </c>
      <c r="W51" s="28" t="s">
        <v>69</v>
      </c>
      <c r="X51" s="28" t="s">
        <v>69</v>
      </c>
      <c r="Y51" s="28"/>
      <c r="Z51" s="14"/>
      <c r="AA51" s="21"/>
      <c r="AB51" s="21"/>
      <c r="AC51" s="21"/>
      <c r="AD51" s="21"/>
      <c r="AE51" s="180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</row>
    <row r="52" spans="1:79" s="19" customFormat="1" ht="15" hidden="1" customHeight="1">
      <c r="A52" s="151"/>
      <c r="B52" s="73"/>
      <c r="C52" s="72">
        <v>1</v>
      </c>
      <c r="D52" s="81">
        <f t="shared" si="0"/>
        <v>1</v>
      </c>
      <c r="E52" s="82">
        <f t="shared" si="0"/>
        <v>1</v>
      </c>
      <c r="F52" s="82">
        <f t="shared" si="0"/>
        <v>1</v>
      </c>
      <c r="G52" s="82">
        <f t="shared" si="0"/>
        <v>1</v>
      </c>
      <c r="H52" s="82">
        <f t="shared" si="0"/>
        <v>1</v>
      </c>
      <c r="I52" s="82">
        <f t="shared" si="0"/>
        <v>1</v>
      </c>
      <c r="J52" s="82">
        <f t="shared" si="0"/>
        <v>1</v>
      </c>
      <c r="K52" s="72">
        <v>1</v>
      </c>
      <c r="L52" s="84"/>
      <c r="M52" s="84"/>
      <c r="N52" s="66" t="s">
        <v>10</v>
      </c>
      <c r="O52" s="71"/>
      <c r="P52" s="155"/>
      <c r="Q52" s="33" t="s">
        <v>175</v>
      </c>
      <c r="R52" s="35" t="s">
        <v>176</v>
      </c>
      <c r="S52" s="40" t="s">
        <v>27</v>
      </c>
      <c r="T52" s="41">
        <v>75</v>
      </c>
      <c r="U52" s="42">
        <v>0</v>
      </c>
      <c r="V52" s="23" t="s">
        <v>4</v>
      </c>
      <c r="W52" s="28" t="s">
        <v>69</v>
      </c>
      <c r="X52" s="28" t="s">
        <v>69</v>
      </c>
      <c r="Y52" s="28" t="s">
        <v>51</v>
      </c>
      <c r="Z52" s="14"/>
      <c r="AA52" s="21"/>
      <c r="AB52" s="21"/>
      <c r="AC52" s="21"/>
      <c r="AD52" s="21"/>
      <c r="AE52" s="180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</row>
    <row r="53" spans="1:79" s="19" customFormat="1" ht="15" hidden="1" customHeight="1">
      <c r="A53" s="151"/>
      <c r="B53" s="73"/>
      <c r="C53" s="45">
        <v>1</v>
      </c>
      <c r="D53" s="15">
        <f t="shared" si="0"/>
        <v>1</v>
      </c>
      <c r="E53" s="16">
        <f t="shared" si="0"/>
        <v>1</v>
      </c>
      <c r="F53" s="16">
        <f t="shared" si="0"/>
        <v>1</v>
      </c>
      <c r="G53" s="16">
        <f t="shared" si="0"/>
        <v>1</v>
      </c>
      <c r="H53" s="16">
        <f t="shared" si="0"/>
        <v>1</v>
      </c>
      <c r="I53" s="16">
        <f t="shared" si="0"/>
        <v>1</v>
      </c>
      <c r="J53" s="16">
        <f t="shared" si="0"/>
        <v>1</v>
      </c>
      <c r="K53" s="59">
        <v>4</v>
      </c>
      <c r="L53" s="60"/>
      <c r="M53" s="60"/>
      <c r="N53" s="60" t="s">
        <v>10</v>
      </c>
      <c r="O53" s="47"/>
      <c r="P53" s="154"/>
      <c r="Q53" s="33" t="s">
        <v>178</v>
      </c>
      <c r="R53" s="35" t="s">
        <v>177</v>
      </c>
      <c r="S53" s="40" t="s">
        <v>11</v>
      </c>
      <c r="T53" s="41">
        <v>100</v>
      </c>
      <c r="U53" s="42">
        <v>0</v>
      </c>
      <c r="V53" s="23" t="s">
        <v>0</v>
      </c>
      <c r="W53" s="28" t="s">
        <v>69</v>
      </c>
      <c r="X53" s="28" t="s">
        <v>69</v>
      </c>
      <c r="Y53" s="14"/>
      <c r="Z53" s="14"/>
      <c r="AA53" s="21"/>
      <c r="AB53" s="21"/>
      <c r="AC53" s="21"/>
      <c r="AD53" s="21"/>
      <c r="AE53" s="180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</row>
    <row r="54" spans="1:79" s="19" customFormat="1" ht="12.75" hidden="1" customHeight="1">
      <c r="A54" s="143"/>
      <c r="B54" s="17"/>
      <c r="C54" s="18"/>
      <c r="D54" s="15"/>
      <c r="E54" s="16"/>
      <c r="F54" s="16"/>
      <c r="G54" s="16"/>
      <c r="H54" s="16"/>
      <c r="I54" s="16"/>
      <c r="J54" s="16"/>
      <c r="K54" s="18"/>
      <c r="L54" s="85"/>
      <c r="M54" s="85"/>
      <c r="N54" s="66"/>
      <c r="O54" s="30"/>
      <c r="P54" s="156"/>
      <c r="Q54" s="33"/>
      <c r="R54" s="35"/>
      <c r="S54" s="40"/>
      <c r="T54" s="42"/>
      <c r="U54" s="42"/>
      <c r="V54" s="13"/>
      <c r="W54" s="28"/>
      <c r="X54" s="14"/>
      <c r="Y54" s="14"/>
      <c r="Z54" s="14"/>
      <c r="AA54" s="21"/>
      <c r="AB54" s="21"/>
      <c r="AC54" s="21"/>
      <c r="AD54" s="21"/>
      <c r="AE54" s="180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</row>
    <row r="55" spans="1:79" s="19" customFormat="1" ht="19.5" hidden="1" customHeight="1">
      <c r="A55" s="200" t="s">
        <v>138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2"/>
      <c r="AE55" s="180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39"/>
      <c r="BX55" s="139"/>
      <c r="BY55" s="139"/>
      <c r="BZ55" s="139"/>
      <c r="CA55" s="139"/>
    </row>
    <row r="56" spans="1:79" s="19" customFormat="1" ht="15" hidden="1" customHeight="1">
      <c r="A56" s="151" t="s">
        <v>58</v>
      </c>
      <c r="B56" s="73" t="s">
        <v>74</v>
      </c>
      <c r="C56" s="45">
        <v>0</v>
      </c>
      <c r="D56" s="15">
        <f t="shared" ref="D56:J56" si="1">$C56</f>
        <v>0</v>
      </c>
      <c r="E56" s="16">
        <f t="shared" si="1"/>
        <v>0</v>
      </c>
      <c r="F56" s="16">
        <f t="shared" si="1"/>
        <v>0</v>
      </c>
      <c r="G56" s="16">
        <f t="shared" si="1"/>
        <v>0</v>
      </c>
      <c r="H56" s="16">
        <f t="shared" si="1"/>
        <v>0</v>
      </c>
      <c r="I56" s="16">
        <f t="shared" si="1"/>
        <v>0</v>
      </c>
      <c r="J56" s="16">
        <f t="shared" si="1"/>
        <v>0</v>
      </c>
      <c r="K56" s="59" t="s">
        <v>71</v>
      </c>
      <c r="L56" s="60"/>
      <c r="M56" s="60"/>
      <c r="N56" s="60" t="s">
        <v>10</v>
      </c>
      <c r="O56" s="47"/>
      <c r="P56" s="47"/>
      <c r="Q56" s="48" t="s">
        <v>73</v>
      </c>
      <c r="R56" s="64" t="s">
        <v>140</v>
      </c>
      <c r="S56" s="61" t="s">
        <v>24</v>
      </c>
      <c r="T56" s="62">
        <v>0</v>
      </c>
      <c r="U56" s="62">
        <v>0</v>
      </c>
      <c r="V56" s="13"/>
      <c r="W56" s="28" t="s">
        <v>69</v>
      </c>
      <c r="X56" s="14"/>
      <c r="Y56" s="14"/>
      <c r="Z56" s="14"/>
      <c r="AA56" s="21"/>
      <c r="AB56" s="21"/>
      <c r="AC56" s="21"/>
      <c r="AD56" s="21"/>
      <c r="AE56" s="180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39"/>
      <c r="CA56" s="139"/>
    </row>
    <row r="57" spans="1:79" s="19" customFormat="1" ht="12.75" hidden="1" customHeight="1">
      <c r="A57" s="88"/>
      <c r="B57" s="17"/>
      <c r="C57" s="18">
        <v>1</v>
      </c>
      <c r="D57" s="15">
        <f t="shared" ref="D57:J82" si="2">$C57</f>
        <v>1</v>
      </c>
      <c r="E57" s="16">
        <f t="shared" si="2"/>
        <v>1</v>
      </c>
      <c r="F57" s="16">
        <f t="shared" si="2"/>
        <v>1</v>
      </c>
      <c r="G57" s="16">
        <f t="shared" si="2"/>
        <v>1</v>
      </c>
      <c r="H57" s="16">
        <f t="shared" si="2"/>
        <v>1</v>
      </c>
      <c r="I57" s="16">
        <f t="shared" si="2"/>
        <v>1</v>
      </c>
      <c r="J57" s="16">
        <f t="shared" si="2"/>
        <v>1</v>
      </c>
      <c r="K57" s="18"/>
      <c r="L57" s="85"/>
      <c r="M57" s="85"/>
      <c r="N57" s="66" t="s">
        <v>10</v>
      </c>
      <c r="O57" s="30"/>
      <c r="P57" s="156"/>
      <c r="Q57" s="33"/>
      <c r="R57" s="35" t="s">
        <v>146</v>
      </c>
      <c r="S57" s="40" t="s">
        <v>11</v>
      </c>
      <c r="T57" s="42">
        <v>0</v>
      </c>
      <c r="U57" s="42">
        <v>0</v>
      </c>
      <c r="V57" s="13" t="s">
        <v>0</v>
      </c>
      <c r="W57" s="28" t="s">
        <v>69</v>
      </c>
      <c r="X57" s="14"/>
      <c r="Y57" s="14"/>
      <c r="Z57" s="14"/>
      <c r="AA57" s="21"/>
      <c r="AB57" s="21"/>
      <c r="AC57" s="21"/>
      <c r="AD57" s="21"/>
      <c r="AE57" s="180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139"/>
      <c r="BX57" s="139"/>
      <c r="BY57" s="139"/>
      <c r="BZ57" s="139"/>
      <c r="CA57" s="139"/>
    </row>
    <row r="58" spans="1:79" s="19" customFormat="1" ht="12.75" hidden="1" customHeight="1">
      <c r="A58" s="88"/>
      <c r="B58" s="17"/>
      <c r="C58" s="18">
        <v>1</v>
      </c>
      <c r="D58" s="15">
        <f t="shared" si="2"/>
        <v>1</v>
      </c>
      <c r="E58" s="16">
        <f t="shared" si="2"/>
        <v>1</v>
      </c>
      <c r="F58" s="16">
        <f t="shared" si="2"/>
        <v>1</v>
      </c>
      <c r="G58" s="16">
        <f t="shared" si="2"/>
        <v>1</v>
      </c>
      <c r="H58" s="16">
        <f t="shared" si="2"/>
        <v>1</v>
      </c>
      <c r="I58" s="16">
        <f t="shared" si="2"/>
        <v>1</v>
      </c>
      <c r="J58" s="16">
        <f t="shared" si="2"/>
        <v>1</v>
      </c>
      <c r="K58" s="18"/>
      <c r="L58" s="85"/>
      <c r="M58" s="85"/>
      <c r="N58" s="66" t="s">
        <v>10</v>
      </c>
      <c r="O58" s="30"/>
      <c r="P58" s="156"/>
      <c r="Q58" s="33"/>
      <c r="R58" s="35" t="s">
        <v>142</v>
      </c>
      <c r="S58" s="40"/>
      <c r="T58" s="42">
        <v>0</v>
      </c>
      <c r="U58" s="42">
        <v>0</v>
      </c>
      <c r="V58" s="13" t="s">
        <v>4</v>
      </c>
      <c r="W58" s="28" t="s">
        <v>69</v>
      </c>
      <c r="X58" s="14"/>
      <c r="Y58" s="14"/>
      <c r="Z58" s="14"/>
      <c r="AA58" s="21"/>
      <c r="AB58" s="21"/>
      <c r="AC58" s="21"/>
      <c r="AD58" s="21"/>
      <c r="AE58" s="180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39"/>
      <c r="BT58" s="139"/>
      <c r="BU58" s="139"/>
      <c r="BV58" s="139"/>
      <c r="BW58" s="139"/>
      <c r="BX58" s="139"/>
      <c r="BY58" s="139"/>
      <c r="BZ58" s="139"/>
      <c r="CA58" s="139"/>
    </row>
    <row r="59" spans="1:79" s="19" customFormat="1" ht="12.75" hidden="1" customHeight="1">
      <c r="A59" s="143"/>
      <c r="B59" s="17"/>
      <c r="C59" s="18">
        <v>1</v>
      </c>
      <c r="D59" s="15">
        <f t="shared" si="2"/>
        <v>1</v>
      </c>
      <c r="E59" s="16">
        <f t="shared" si="2"/>
        <v>1</v>
      </c>
      <c r="F59" s="16">
        <f t="shared" si="2"/>
        <v>1</v>
      </c>
      <c r="G59" s="16">
        <f t="shared" si="2"/>
        <v>1</v>
      </c>
      <c r="H59" s="16">
        <f t="shared" si="2"/>
        <v>1</v>
      </c>
      <c r="I59" s="16">
        <f t="shared" si="2"/>
        <v>1</v>
      </c>
      <c r="J59" s="16">
        <f t="shared" si="2"/>
        <v>1</v>
      </c>
      <c r="K59" s="18"/>
      <c r="L59" s="85"/>
      <c r="M59" s="85"/>
      <c r="N59" s="66" t="s">
        <v>10</v>
      </c>
      <c r="O59" s="30"/>
      <c r="P59" s="156"/>
      <c r="Q59" s="33"/>
      <c r="R59" s="35" t="s">
        <v>143</v>
      </c>
      <c r="S59" s="40"/>
      <c r="T59" s="42">
        <v>0</v>
      </c>
      <c r="U59" s="42">
        <v>0</v>
      </c>
      <c r="V59" s="13" t="s">
        <v>4</v>
      </c>
      <c r="W59" s="28" t="s">
        <v>69</v>
      </c>
      <c r="X59" s="14"/>
      <c r="Y59" s="14"/>
      <c r="Z59" s="14"/>
      <c r="AA59" s="21"/>
      <c r="AB59" s="21"/>
      <c r="AC59" s="21"/>
      <c r="AD59" s="21"/>
      <c r="AE59" s="180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  <c r="BW59" s="139"/>
      <c r="BX59" s="139"/>
      <c r="BY59" s="139"/>
      <c r="BZ59" s="139"/>
      <c r="CA59" s="139"/>
    </row>
    <row r="60" spans="1:79" s="19" customFormat="1" ht="12.75" hidden="1" customHeight="1">
      <c r="A60" s="143"/>
      <c r="B60" s="17"/>
      <c r="C60" s="18">
        <v>1</v>
      </c>
      <c r="D60" s="15">
        <f t="shared" si="2"/>
        <v>1</v>
      </c>
      <c r="E60" s="16">
        <f t="shared" si="2"/>
        <v>1</v>
      </c>
      <c r="F60" s="16">
        <f t="shared" si="2"/>
        <v>1</v>
      </c>
      <c r="G60" s="16">
        <f t="shared" si="2"/>
        <v>1</v>
      </c>
      <c r="H60" s="16">
        <f t="shared" si="2"/>
        <v>1</v>
      </c>
      <c r="I60" s="16">
        <f t="shared" si="2"/>
        <v>1</v>
      </c>
      <c r="J60" s="16">
        <f t="shared" si="2"/>
        <v>1</v>
      </c>
      <c r="K60" s="18"/>
      <c r="L60" s="85"/>
      <c r="M60" s="85"/>
      <c r="N60" s="66" t="s">
        <v>10</v>
      </c>
      <c r="O60" s="30"/>
      <c r="P60" s="156"/>
      <c r="Q60" s="33"/>
      <c r="R60" s="35" t="s">
        <v>144</v>
      </c>
      <c r="S60" s="40"/>
      <c r="T60" s="42">
        <v>0</v>
      </c>
      <c r="U60" s="42">
        <v>0</v>
      </c>
      <c r="V60" s="13" t="s">
        <v>4</v>
      </c>
      <c r="W60" s="28" t="s">
        <v>69</v>
      </c>
      <c r="X60" s="14"/>
      <c r="Y60" s="14"/>
      <c r="Z60" s="14"/>
      <c r="AA60" s="21"/>
      <c r="AB60" s="21"/>
      <c r="AC60" s="21"/>
      <c r="AD60" s="21"/>
      <c r="AE60" s="180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</row>
    <row r="61" spans="1:79" s="19" customFormat="1" ht="12.75" hidden="1" customHeight="1">
      <c r="A61" s="143"/>
      <c r="B61" s="17"/>
      <c r="C61" s="18">
        <v>1</v>
      </c>
      <c r="D61" s="15">
        <f t="shared" si="2"/>
        <v>1</v>
      </c>
      <c r="E61" s="16">
        <f t="shared" si="2"/>
        <v>1</v>
      </c>
      <c r="F61" s="16">
        <f t="shared" si="2"/>
        <v>1</v>
      </c>
      <c r="G61" s="16">
        <f t="shared" si="2"/>
        <v>1</v>
      </c>
      <c r="H61" s="16">
        <f t="shared" si="2"/>
        <v>1</v>
      </c>
      <c r="I61" s="16">
        <f t="shared" si="2"/>
        <v>1</v>
      </c>
      <c r="J61" s="16">
        <f t="shared" si="2"/>
        <v>1</v>
      </c>
      <c r="K61" s="18"/>
      <c r="L61" s="85"/>
      <c r="M61" s="85"/>
      <c r="N61" s="66" t="s">
        <v>10</v>
      </c>
      <c r="O61" s="30"/>
      <c r="P61" s="156"/>
      <c r="Q61" s="33"/>
      <c r="R61" s="35" t="s">
        <v>145</v>
      </c>
      <c r="S61" s="40"/>
      <c r="T61" s="42">
        <v>0</v>
      </c>
      <c r="U61" s="42">
        <v>0</v>
      </c>
      <c r="V61" s="13" t="s">
        <v>4</v>
      </c>
      <c r="W61" s="28" t="s">
        <v>69</v>
      </c>
      <c r="X61" s="14"/>
      <c r="Y61" s="14"/>
      <c r="Z61" s="14"/>
      <c r="AA61" s="21"/>
      <c r="AB61" s="21"/>
      <c r="AC61" s="21"/>
      <c r="AD61" s="21"/>
      <c r="AE61" s="180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</row>
    <row r="62" spans="1:79" s="19" customFormat="1" ht="12.75" hidden="1" customHeight="1">
      <c r="A62" s="143"/>
      <c r="B62" s="17"/>
      <c r="C62" s="18"/>
      <c r="D62" s="15"/>
      <c r="E62" s="16"/>
      <c r="F62" s="16"/>
      <c r="G62" s="16"/>
      <c r="H62" s="16"/>
      <c r="I62" s="16"/>
      <c r="J62" s="16"/>
      <c r="K62" s="18"/>
      <c r="L62" s="85"/>
      <c r="M62" s="85"/>
      <c r="N62" s="66"/>
      <c r="O62" s="30"/>
      <c r="P62" s="156"/>
      <c r="Q62" s="33"/>
      <c r="R62" s="35"/>
      <c r="S62" s="40"/>
      <c r="T62" s="42"/>
      <c r="U62" s="42"/>
      <c r="V62" s="13"/>
      <c r="W62" s="28"/>
      <c r="X62" s="14"/>
      <c r="Y62" s="14"/>
      <c r="Z62" s="14"/>
      <c r="AA62" s="21"/>
      <c r="AB62" s="21"/>
      <c r="AC62" s="21"/>
      <c r="AD62" s="21"/>
      <c r="AE62" s="180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</row>
    <row r="63" spans="1:79" s="19" customFormat="1" ht="15" hidden="1" customHeight="1">
      <c r="A63" s="151" t="s">
        <v>58</v>
      </c>
      <c r="B63" s="73"/>
      <c r="C63" s="45">
        <v>0</v>
      </c>
      <c r="D63" s="15">
        <f t="shared" ref="D63:J63" si="3">$C63</f>
        <v>0</v>
      </c>
      <c r="E63" s="16">
        <f t="shared" si="3"/>
        <v>0</v>
      </c>
      <c r="F63" s="16">
        <f t="shared" si="3"/>
        <v>0</v>
      </c>
      <c r="G63" s="16">
        <f t="shared" si="3"/>
        <v>0</v>
      </c>
      <c r="H63" s="16">
        <f t="shared" si="3"/>
        <v>0</v>
      </c>
      <c r="I63" s="16">
        <f t="shared" si="3"/>
        <v>0</v>
      </c>
      <c r="J63" s="16">
        <f t="shared" si="3"/>
        <v>0</v>
      </c>
      <c r="K63" s="59" t="s">
        <v>71</v>
      </c>
      <c r="L63" s="60"/>
      <c r="M63" s="60"/>
      <c r="N63" s="60" t="s">
        <v>10</v>
      </c>
      <c r="O63" s="47"/>
      <c r="P63" s="47"/>
      <c r="Q63" s="48" t="s">
        <v>73</v>
      </c>
      <c r="R63" s="64" t="s">
        <v>141</v>
      </c>
      <c r="S63" s="61" t="s">
        <v>24</v>
      </c>
      <c r="T63" s="62">
        <v>0</v>
      </c>
      <c r="U63" s="62">
        <v>0</v>
      </c>
      <c r="V63" s="13"/>
      <c r="W63" s="28" t="s">
        <v>69</v>
      </c>
      <c r="X63" s="14"/>
      <c r="Y63" s="14"/>
      <c r="Z63" s="14"/>
      <c r="AA63" s="21"/>
      <c r="AB63" s="21"/>
      <c r="AC63" s="21"/>
      <c r="AD63" s="21"/>
      <c r="AE63" s="180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  <c r="CA63" s="139"/>
    </row>
    <row r="64" spans="1:79" s="19" customFormat="1" ht="12.75" hidden="1" customHeight="1">
      <c r="A64" s="88"/>
      <c r="B64" s="17"/>
      <c r="C64" s="18">
        <v>1</v>
      </c>
      <c r="D64" s="15">
        <f t="shared" si="2"/>
        <v>1</v>
      </c>
      <c r="E64" s="16">
        <f t="shared" si="2"/>
        <v>1</v>
      </c>
      <c r="F64" s="16">
        <f t="shared" si="2"/>
        <v>1</v>
      </c>
      <c r="G64" s="16">
        <f t="shared" si="2"/>
        <v>1</v>
      </c>
      <c r="H64" s="16">
        <f t="shared" si="2"/>
        <v>1</v>
      </c>
      <c r="I64" s="16">
        <f t="shared" si="2"/>
        <v>1</v>
      </c>
      <c r="J64" s="16">
        <f t="shared" si="2"/>
        <v>1</v>
      </c>
      <c r="K64" s="18"/>
      <c r="L64" s="85"/>
      <c r="M64" s="85"/>
      <c r="N64" s="66" t="s">
        <v>10</v>
      </c>
      <c r="O64" s="30"/>
      <c r="P64" s="156"/>
      <c r="Q64" s="33"/>
      <c r="R64" s="35" t="s">
        <v>147</v>
      </c>
      <c r="S64" s="40" t="s">
        <v>11</v>
      </c>
      <c r="T64" s="42">
        <v>0</v>
      </c>
      <c r="U64" s="42">
        <v>0</v>
      </c>
      <c r="V64" s="13" t="s">
        <v>0</v>
      </c>
      <c r="W64" s="28" t="s">
        <v>69</v>
      </c>
      <c r="X64" s="14"/>
      <c r="Y64" s="14"/>
      <c r="Z64" s="14"/>
      <c r="AA64" s="21"/>
      <c r="AB64" s="21"/>
      <c r="AC64" s="21"/>
      <c r="AD64" s="21"/>
      <c r="AE64" s="180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</row>
    <row r="65" spans="1:79" s="19" customFormat="1" ht="12.75" hidden="1" customHeight="1">
      <c r="A65" s="88"/>
      <c r="B65" s="17"/>
      <c r="C65" s="18">
        <v>1</v>
      </c>
      <c r="D65" s="15">
        <f t="shared" si="2"/>
        <v>1</v>
      </c>
      <c r="E65" s="16">
        <f t="shared" si="2"/>
        <v>1</v>
      </c>
      <c r="F65" s="16">
        <f t="shared" si="2"/>
        <v>1</v>
      </c>
      <c r="G65" s="16">
        <f t="shared" si="2"/>
        <v>1</v>
      </c>
      <c r="H65" s="16">
        <f t="shared" si="2"/>
        <v>1</v>
      </c>
      <c r="I65" s="16">
        <f t="shared" si="2"/>
        <v>1</v>
      </c>
      <c r="J65" s="16">
        <f t="shared" si="2"/>
        <v>1</v>
      </c>
      <c r="K65" s="18"/>
      <c r="L65" s="85"/>
      <c r="M65" s="85"/>
      <c r="N65" s="66" t="s">
        <v>10</v>
      </c>
      <c r="O65" s="30"/>
      <c r="P65" s="156"/>
      <c r="Q65" s="33"/>
      <c r="R65" s="35" t="s">
        <v>142</v>
      </c>
      <c r="S65" s="40"/>
      <c r="T65" s="42">
        <v>0</v>
      </c>
      <c r="U65" s="42">
        <v>0</v>
      </c>
      <c r="V65" s="13" t="s">
        <v>4</v>
      </c>
      <c r="W65" s="28" t="s">
        <v>69</v>
      </c>
      <c r="X65" s="14"/>
      <c r="Y65" s="14"/>
      <c r="Z65" s="14"/>
      <c r="AA65" s="21"/>
      <c r="AB65" s="21"/>
      <c r="AC65" s="21"/>
      <c r="AD65" s="21"/>
      <c r="AE65" s="180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</row>
    <row r="66" spans="1:79" s="19" customFormat="1" ht="12.75" hidden="1" customHeight="1">
      <c r="A66" s="88"/>
      <c r="B66" s="17"/>
      <c r="C66" s="18">
        <v>1</v>
      </c>
      <c r="D66" s="15">
        <f t="shared" si="2"/>
        <v>1</v>
      </c>
      <c r="E66" s="16">
        <f t="shared" si="2"/>
        <v>1</v>
      </c>
      <c r="F66" s="16">
        <f t="shared" si="2"/>
        <v>1</v>
      </c>
      <c r="G66" s="16">
        <f t="shared" si="2"/>
        <v>1</v>
      </c>
      <c r="H66" s="16">
        <f t="shared" si="2"/>
        <v>1</v>
      </c>
      <c r="I66" s="16">
        <f t="shared" si="2"/>
        <v>1</v>
      </c>
      <c r="J66" s="16">
        <f t="shared" si="2"/>
        <v>1</v>
      </c>
      <c r="K66" s="18"/>
      <c r="L66" s="85"/>
      <c r="M66" s="85"/>
      <c r="N66" s="66" t="s">
        <v>10</v>
      </c>
      <c r="O66" s="30"/>
      <c r="P66" s="156"/>
      <c r="Q66" s="33"/>
      <c r="R66" s="35" t="s">
        <v>143</v>
      </c>
      <c r="S66" s="40"/>
      <c r="T66" s="42">
        <v>0</v>
      </c>
      <c r="U66" s="42">
        <v>0</v>
      </c>
      <c r="V66" s="13" t="s">
        <v>4</v>
      </c>
      <c r="W66" s="28" t="s">
        <v>69</v>
      </c>
      <c r="X66" s="14"/>
      <c r="Y66" s="14"/>
      <c r="Z66" s="14"/>
      <c r="AA66" s="21"/>
      <c r="AB66" s="21"/>
      <c r="AC66" s="21"/>
      <c r="AD66" s="21"/>
      <c r="AE66" s="180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</row>
    <row r="67" spans="1:79" s="19" customFormat="1" ht="12.75" hidden="1" customHeight="1">
      <c r="A67" s="88"/>
      <c r="B67" s="17"/>
      <c r="C67" s="18">
        <v>1</v>
      </c>
      <c r="D67" s="15">
        <f t="shared" si="2"/>
        <v>1</v>
      </c>
      <c r="E67" s="16">
        <f t="shared" si="2"/>
        <v>1</v>
      </c>
      <c r="F67" s="16">
        <f t="shared" si="2"/>
        <v>1</v>
      </c>
      <c r="G67" s="16">
        <f t="shared" si="2"/>
        <v>1</v>
      </c>
      <c r="H67" s="16">
        <f t="shared" si="2"/>
        <v>1</v>
      </c>
      <c r="I67" s="16">
        <f t="shared" si="2"/>
        <v>1</v>
      </c>
      <c r="J67" s="16">
        <f t="shared" si="2"/>
        <v>1</v>
      </c>
      <c r="K67" s="18"/>
      <c r="L67" s="85"/>
      <c r="M67" s="85"/>
      <c r="N67" s="66" t="s">
        <v>10</v>
      </c>
      <c r="O67" s="30"/>
      <c r="P67" s="156"/>
      <c r="Q67" s="33"/>
      <c r="R67" s="35" t="s">
        <v>144</v>
      </c>
      <c r="S67" s="40"/>
      <c r="T67" s="42">
        <v>0</v>
      </c>
      <c r="U67" s="42">
        <v>0</v>
      </c>
      <c r="V67" s="13" t="s">
        <v>4</v>
      </c>
      <c r="W67" s="28" t="s">
        <v>69</v>
      </c>
      <c r="X67" s="14"/>
      <c r="Y67" s="14"/>
      <c r="Z67" s="14"/>
      <c r="AA67" s="21"/>
      <c r="AB67" s="21"/>
      <c r="AC67" s="21"/>
      <c r="AD67" s="21"/>
      <c r="AE67" s="180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</row>
    <row r="68" spans="1:79" s="19" customFormat="1" ht="12.75" hidden="1" customHeight="1">
      <c r="A68" s="88"/>
      <c r="B68" s="17"/>
      <c r="C68" s="18">
        <v>1</v>
      </c>
      <c r="D68" s="15">
        <f t="shared" si="2"/>
        <v>1</v>
      </c>
      <c r="E68" s="16">
        <f t="shared" si="2"/>
        <v>1</v>
      </c>
      <c r="F68" s="16">
        <f t="shared" si="2"/>
        <v>1</v>
      </c>
      <c r="G68" s="16">
        <f t="shared" si="2"/>
        <v>1</v>
      </c>
      <c r="H68" s="16">
        <f t="shared" si="2"/>
        <v>1</v>
      </c>
      <c r="I68" s="16">
        <f t="shared" si="2"/>
        <v>1</v>
      </c>
      <c r="J68" s="16">
        <f t="shared" si="2"/>
        <v>1</v>
      </c>
      <c r="K68" s="18"/>
      <c r="L68" s="85"/>
      <c r="M68" s="85"/>
      <c r="N68" s="66" t="s">
        <v>10</v>
      </c>
      <c r="O68" s="30"/>
      <c r="P68" s="156"/>
      <c r="Q68" s="33"/>
      <c r="R68" s="35" t="s">
        <v>145</v>
      </c>
      <c r="S68" s="40"/>
      <c r="T68" s="42">
        <v>0</v>
      </c>
      <c r="U68" s="42">
        <v>0</v>
      </c>
      <c r="V68" s="13" t="s">
        <v>4</v>
      </c>
      <c r="W68" s="28" t="s">
        <v>69</v>
      </c>
      <c r="X68" s="14"/>
      <c r="Y68" s="14"/>
      <c r="Z68" s="14"/>
      <c r="AA68" s="21"/>
      <c r="AB68" s="21"/>
      <c r="AC68" s="21"/>
      <c r="AD68" s="21"/>
      <c r="AE68" s="180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  <c r="CA68" s="139"/>
    </row>
    <row r="69" spans="1:79" s="19" customFormat="1" ht="12.75" hidden="1" customHeight="1">
      <c r="A69" s="143"/>
      <c r="B69" s="17"/>
      <c r="C69" s="18"/>
      <c r="D69" s="15"/>
      <c r="E69" s="16"/>
      <c r="F69" s="16"/>
      <c r="G69" s="16"/>
      <c r="H69" s="16"/>
      <c r="I69" s="16"/>
      <c r="J69" s="16"/>
      <c r="K69" s="18"/>
      <c r="L69" s="85"/>
      <c r="M69" s="85"/>
      <c r="N69" s="66"/>
      <c r="O69" s="30"/>
      <c r="P69" s="156"/>
      <c r="Q69" s="33"/>
      <c r="R69" s="35"/>
      <c r="S69" s="40"/>
      <c r="T69" s="42"/>
      <c r="U69" s="42"/>
      <c r="V69" s="13"/>
      <c r="W69" s="28"/>
      <c r="X69" s="14"/>
      <c r="Y69" s="14"/>
      <c r="Z69" s="14"/>
      <c r="AA69" s="21"/>
      <c r="AB69" s="21"/>
      <c r="AC69" s="21"/>
      <c r="AD69" s="21"/>
      <c r="AE69" s="180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139"/>
      <c r="BT69" s="139"/>
      <c r="BU69" s="139"/>
      <c r="BV69" s="139"/>
      <c r="BW69" s="139"/>
      <c r="BX69" s="139"/>
      <c r="BY69" s="139"/>
      <c r="BZ69" s="139"/>
      <c r="CA69" s="139"/>
    </row>
    <row r="70" spans="1:79" s="19" customFormat="1" ht="15" hidden="1" customHeight="1">
      <c r="A70" s="151" t="s">
        <v>58</v>
      </c>
      <c r="B70" s="73"/>
      <c r="C70" s="45">
        <v>0</v>
      </c>
      <c r="D70" s="15">
        <f t="shared" ref="D70:J70" si="4">$C70</f>
        <v>0</v>
      </c>
      <c r="E70" s="16">
        <f t="shared" si="4"/>
        <v>0</v>
      </c>
      <c r="F70" s="16">
        <f t="shared" si="4"/>
        <v>0</v>
      </c>
      <c r="G70" s="16">
        <f t="shared" si="4"/>
        <v>0</v>
      </c>
      <c r="H70" s="16">
        <f t="shared" si="4"/>
        <v>0</v>
      </c>
      <c r="I70" s="16">
        <f t="shared" si="4"/>
        <v>0</v>
      </c>
      <c r="J70" s="16">
        <f t="shared" si="4"/>
        <v>0</v>
      </c>
      <c r="K70" s="59" t="s">
        <v>71</v>
      </c>
      <c r="L70" s="60"/>
      <c r="M70" s="60"/>
      <c r="N70" s="60" t="s">
        <v>10</v>
      </c>
      <c r="O70" s="47"/>
      <c r="P70" s="47"/>
      <c r="Q70" s="48" t="s">
        <v>73</v>
      </c>
      <c r="R70" s="64" t="s">
        <v>148</v>
      </c>
      <c r="S70" s="61" t="s">
        <v>24</v>
      </c>
      <c r="T70" s="62">
        <v>0</v>
      </c>
      <c r="U70" s="62">
        <v>0</v>
      </c>
      <c r="V70" s="13"/>
      <c r="W70" s="28" t="s">
        <v>69</v>
      </c>
      <c r="X70" s="14"/>
      <c r="Y70" s="14"/>
      <c r="Z70" s="14"/>
      <c r="AA70" s="21"/>
      <c r="AB70" s="21"/>
      <c r="AC70" s="21"/>
      <c r="AD70" s="21"/>
      <c r="AE70" s="180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</row>
    <row r="71" spans="1:79" s="19" customFormat="1" ht="12.75" hidden="1" customHeight="1">
      <c r="A71" s="88"/>
      <c r="B71" s="17"/>
      <c r="C71" s="18">
        <v>1</v>
      </c>
      <c r="D71" s="15">
        <f t="shared" si="2"/>
        <v>1</v>
      </c>
      <c r="E71" s="16">
        <f t="shared" si="2"/>
        <v>1</v>
      </c>
      <c r="F71" s="16">
        <f t="shared" si="2"/>
        <v>1</v>
      </c>
      <c r="G71" s="16">
        <f t="shared" si="2"/>
        <v>1</v>
      </c>
      <c r="H71" s="16">
        <f t="shared" si="2"/>
        <v>1</v>
      </c>
      <c r="I71" s="16">
        <f t="shared" si="2"/>
        <v>1</v>
      </c>
      <c r="J71" s="16">
        <f t="shared" si="2"/>
        <v>1</v>
      </c>
      <c r="K71" s="18"/>
      <c r="L71" s="85"/>
      <c r="M71" s="85"/>
      <c r="N71" s="66" t="s">
        <v>10</v>
      </c>
      <c r="O71" s="30"/>
      <c r="P71" s="156"/>
      <c r="Q71" s="33"/>
      <c r="R71" s="35" t="s">
        <v>149</v>
      </c>
      <c r="S71" s="40" t="s">
        <v>11</v>
      </c>
      <c r="T71" s="42">
        <v>0</v>
      </c>
      <c r="U71" s="42">
        <v>0</v>
      </c>
      <c r="V71" s="13" t="s">
        <v>0</v>
      </c>
      <c r="W71" s="28" t="s">
        <v>69</v>
      </c>
      <c r="X71" s="14"/>
      <c r="Y71" s="14"/>
      <c r="Z71" s="14"/>
      <c r="AA71" s="21"/>
      <c r="AB71" s="21"/>
      <c r="AC71" s="21"/>
      <c r="AD71" s="21"/>
      <c r="AE71" s="180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</row>
    <row r="72" spans="1:79" s="19" customFormat="1" ht="12.75" hidden="1" customHeight="1">
      <c r="A72" s="88"/>
      <c r="B72" s="17"/>
      <c r="C72" s="18">
        <v>1</v>
      </c>
      <c r="D72" s="15">
        <f t="shared" si="2"/>
        <v>1</v>
      </c>
      <c r="E72" s="16">
        <f t="shared" si="2"/>
        <v>1</v>
      </c>
      <c r="F72" s="16">
        <f t="shared" si="2"/>
        <v>1</v>
      </c>
      <c r="G72" s="16">
        <f t="shared" si="2"/>
        <v>1</v>
      </c>
      <c r="H72" s="16">
        <f t="shared" si="2"/>
        <v>1</v>
      </c>
      <c r="I72" s="16">
        <f t="shared" si="2"/>
        <v>1</v>
      </c>
      <c r="J72" s="16">
        <f t="shared" si="2"/>
        <v>1</v>
      </c>
      <c r="K72" s="18"/>
      <c r="L72" s="85"/>
      <c r="M72" s="85"/>
      <c r="N72" s="66" t="s">
        <v>10</v>
      </c>
      <c r="O72" s="30"/>
      <c r="P72" s="156"/>
      <c r="Q72" s="33"/>
      <c r="R72" s="35" t="s">
        <v>142</v>
      </c>
      <c r="S72" s="40"/>
      <c r="T72" s="42">
        <v>0</v>
      </c>
      <c r="U72" s="42">
        <v>0</v>
      </c>
      <c r="V72" s="13" t="s">
        <v>4</v>
      </c>
      <c r="W72" s="28" t="s">
        <v>69</v>
      </c>
      <c r="X72" s="14"/>
      <c r="Y72" s="14"/>
      <c r="Z72" s="14"/>
      <c r="AA72" s="21"/>
      <c r="AB72" s="21"/>
      <c r="AC72" s="21"/>
      <c r="AD72" s="21"/>
      <c r="AE72" s="180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</row>
    <row r="73" spans="1:79" s="19" customFormat="1" ht="12.75" hidden="1" customHeight="1">
      <c r="A73" s="88"/>
      <c r="B73" s="17"/>
      <c r="C73" s="18">
        <v>1</v>
      </c>
      <c r="D73" s="15">
        <f t="shared" si="2"/>
        <v>1</v>
      </c>
      <c r="E73" s="16">
        <f t="shared" si="2"/>
        <v>1</v>
      </c>
      <c r="F73" s="16">
        <f t="shared" si="2"/>
        <v>1</v>
      </c>
      <c r="G73" s="16">
        <f t="shared" si="2"/>
        <v>1</v>
      </c>
      <c r="H73" s="16">
        <f t="shared" si="2"/>
        <v>1</v>
      </c>
      <c r="I73" s="16">
        <f t="shared" si="2"/>
        <v>1</v>
      </c>
      <c r="J73" s="16">
        <f t="shared" si="2"/>
        <v>1</v>
      </c>
      <c r="K73" s="18"/>
      <c r="L73" s="85"/>
      <c r="M73" s="85"/>
      <c r="N73" s="66" t="s">
        <v>10</v>
      </c>
      <c r="O73" s="30"/>
      <c r="P73" s="156"/>
      <c r="Q73" s="33"/>
      <c r="R73" s="35" t="s">
        <v>143</v>
      </c>
      <c r="S73" s="40"/>
      <c r="T73" s="42">
        <v>0</v>
      </c>
      <c r="U73" s="42">
        <v>0</v>
      </c>
      <c r="V73" s="13" t="s">
        <v>4</v>
      </c>
      <c r="W73" s="28" t="s">
        <v>69</v>
      </c>
      <c r="X73" s="14"/>
      <c r="Y73" s="14"/>
      <c r="Z73" s="14"/>
      <c r="AA73" s="21"/>
      <c r="AB73" s="21"/>
      <c r="AC73" s="21"/>
      <c r="AD73" s="21"/>
      <c r="AE73" s="180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</row>
    <row r="74" spans="1:79" s="19" customFormat="1" ht="12.75" hidden="1" customHeight="1">
      <c r="A74" s="88"/>
      <c r="B74" s="17"/>
      <c r="C74" s="18">
        <v>1</v>
      </c>
      <c r="D74" s="15">
        <f t="shared" si="2"/>
        <v>1</v>
      </c>
      <c r="E74" s="16">
        <f t="shared" si="2"/>
        <v>1</v>
      </c>
      <c r="F74" s="16">
        <f t="shared" si="2"/>
        <v>1</v>
      </c>
      <c r="G74" s="16">
        <f t="shared" si="2"/>
        <v>1</v>
      </c>
      <c r="H74" s="16">
        <f t="shared" si="2"/>
        <v>1</v>
      </c>
      <c r="I74" s="16">
        <f t="shared" si="2"/>
        <v>1</v>
      </c>
      <c r="J74" s="16">
        <f t="shared" si="2"/>
        <v>1</v>
      </c>
      <c r="K74" s="18"/>
      <c r="L74" s="85"/>
      <c r="M74" s="85"/>
      <c r="N74" s="66" t="s">
        <v>10</v>
      </c>
      <c r="O74" s="30"/>
      <c r="P74" s="156"/>
      <c r="Q74" s="33"/>
      <c r="R74" s="35" t="s">
        <v>144</v>
      </c>
      <c r="S74" s="40"/>
      <c r="T74" s="42">
        <v>0</v>
      </c>
      <c r="U74" s="42">
        <v>0</v>
      </c>
      <c r="V74" s="13" t="s">
        <v>4</v>
      </c>
      <c r="W74" s="28" t="s">
        <v>69</v>
      </c>
      <c r="X74" s="14"/>
      <c r="Y74" s="14"/>
      <c r="Z74" s="14"/>
      <c r="AA74" s="21"/>
      <c r="AB74" s="21"/>
      <c r="AC74" s="21"/>
      <c r="AD74" s="21"/>
      <c r="AE74" s="180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</row>
    <row r="75" spans="1:79" s="19" customFormat="1" ht="12.75" hidden="1" customHeight="1">
      <c r="A75" s="88"/>
      <c r="B75" s="17"/>
      <c r="C75" s="18">
        <v>1</v>
      </c>
      <c r="D75" s="15">
        <f t="shared" si="2"/>
        <v>1</v>
      </c>
      <c r="E75" s="16">
        <f t="shared" si="2"/>
        <v>1</v>
      </c>
      <c r="F75" s="16">
        <f t="shared" si="2"/>
        <v>1</v>
      </c>
      <c r="G75" s="16">
        <f t="shared" si="2"/>
        <v>1</v>
      </c>
      <c r="H75" s="16">
        <f t="shared" si="2"/>
        <v>1</v>
      </c>
      <c r="I75" s="16">
        <f t="shared" si="2"/>
        <v>1</v>
      </c>
      <c r="J75" s="16">
        <f t="shared" si="2"/>
        <v>1</v>
      </c>
      <c r="K75" s="18"/>
      <c r="L75" s="85"/>
      <c r="M75" s="85"/>
      <c r="N75" s="66" t="s">
        <v>10</v>
      </c>
      <c r="O75" s="30"/>
      <c r="P75" s="156"/>
      <c r="Q75" s="33"/>
      <c r="R75" s="35" t="s">
        <v>145</v>
      </c>
      <c r="S75" s="40"/>
      <c r="T75" s="42">
        <v>0</v>
      </c>
      <c r="U75" s="42">
        <v>0</v>
      </c>
      <c r="V75" s="13" t="s">
        <v>4</v>
      </c>
      <c r="W75" s="28" t="s">
        <v>69</v>
      </c>
      <c r="X75" s="14"/>
      <c r="Y75" s="14"/>
      <c r="Z75" s="14"/>
      <c r="AA75" s="21"/>
      <c r="AB75" s="21"/>
      <c r="AC75" s="21"/>
      <c r="AD75" s="21"/>
      <c r="AE75" s="180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</row>
    <row r="76" spans="1:79" s="19" customFormat="1" ht="12.75" hidden="1" customHeight="1">
      <c r="A76" s="143"/>
      <c r="B76" s="17"/>
      <c r="C76" s="18"/>
      <c r="D76" s="15"/>
      <c r="E76" s="16"/>
      <c r="F76" s="16"/>
      <c r="G76" s="16"/>
      <c r="H76" s="16"/>
      <c r="I76" s="16"/>
      <c r="J76" s="16"/>
      <c r="K76" s="18"/>
      <c r="L76" s="85"/>
      <c r="M76" s="85"/>
      <c r="N76" s="66"/>
      <c r="O76" s="30"/>
      <c r="P76" s="156"/>
      <c r="Q76" s="33"/>
      <c r="R76" s="35"/>
      <c r="S76" s="40"/>
      <c r="T76" s="42"/>
      <c r="U76" s="42"/>
      <c r="V76" s="13"/>
      <c r="W76" s="28"/>
      <c r="X76" s="14"/>
      <c r="Y76" s="14"/>
      <c r="Z76" s="14"/>
      <c r="AA76" s="21"/>
      <c r="AB76" s="21"/>
      <c r="AC76" s="21"/>
      <c r="AD76" s="21"/>
      <c r="AE76" s="180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39"/>
      <c r="BZ76" s="139"/>
      <c r="CA76" s="139"/>
    </row>
    <row r="77" spans="1:79" s="19" customFormat="1" ht="15" hidden="1" customHeight="1">
      <c r="A77" s="151" t="s">
        <v>58</v>
      </c>
      <c r="B77" s="73"/>
      <c r="C77" s="45">
        <v>0</v>
      </c>
      <c r="D77" s="15">
        <f t="shared" ref="D77:J77" si="5">$C77</f>
        <v>0</v>
      </c>
      <c r="E77" s="16">
        <f t="shared" si="5"/>
        <v>0</v>
      </c>
      <c r="F77" s="16">
        <f t="shared" si="5"/>
        <v>0</v>
      </c>
      <c r="G77" s="16">
        <f t="shared" si="5"/>
        <v>0</v>
      </c>
      <c r="H77" s="16">
        <f t="shared" si="5"/>
        <v>0</v>
      </c>
      <c r="I77" s="16">
        <f t="shared" si="5"/>
        <v>0</v>
      </c>
      <c r="J77" s="16">
        <f t="shared" si="5"/>
        <v>0</v>
      </c>
      <c r="K77" s="59" t="s">
        <v>71</v>
      </c>
      <c r="L77" s="60"/>
      <c r="M77" s="60"/>
      <c r="N77" s="60" t="s">
        <v>10</v>
      </c>
      <c r="O77" s="47"/>
      <c r="P77" s="47"/>
      <c r="Q77" s="48" t="s">
        <v>73</v>
      </c>
      <c r="R77" s="64" t="s">
        <v>150</v>
      </c>
      <c r="S77" s="61" t="s">
        <v>24</v>
      </c>
      <c r="T77" s="62">
        <v>0</v>
      </c>
      <c r="U77" s="62">
        <v>0</v>
      </c>
      <c r="V77" s="13"/>
      <c r="W77" s="28" t="s">
        <v>69</v>
      </c>
      <c r="X77" s="14"/>
      <c r="Y77" s="14"/>
      <c r="Z77" s="14"/>
      <c r="AA77" s="21"/>
      <c r="AB77" s="21"/>
      <c r="AC77" s="21"/>
      <c r="AD77" s="21"/>
      <c r="AE77" s="180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</row>
    <row r="78" spans="1:79" s="19" customFormat="1" ht="12.75" hidden="1" customHeight="1">
      <c r="A78" s="88"/>
      <c r="B78" s="17"/>
      <c r="C78" s="18">
        <v>1</v>
      </c>
      <c r="D78" s="15">
        <f t="shared" si="2"/>
        <v>1</v>
      </c>
      <c r="E78" s="16">
        <f t="shared" si="2"/>
        <v>1</v>
      </c>
      <c r="F78" s="16">
        <f t="shared" si="2"/>
        <v>1</v>
      </c>
      <c r="G78" s="16">
        <f t="shared" si="2"/>
        <v>1</v>
      </c>
      <c r="H78" s="16">
        <f t="shared" si="2"/>
        <v>1</v>
      </c>
      <c r="I78" s="16">
        <f t="shared" si="2"/>
        <v>1</v>
      </c>
      <c r="J78" s="16">
        <f t="shared" si="2"/>
        <v>1</v>
      </c>
      <c r="K78" s="18"/>
      <c r="L78" s="85"/>
      <c r="M78" s="85"/>
      <c r="N78" s="66" t="s">
        <v>10</v>
      </c>
      <c r="O78" s="30"/>
      <c r="P78" s="156"/>
      <c r="Q78" s="33"/>
      <c r="R78" s="35" t="s">
        <v>151</v>
      </c>
      <c r="S78" s="40" t="s">
        <v>11</v>
      </c>
      <c r="T78" s="42">
        <v>0</v>
      </c>
      <c r="U78" s="42">
        <v>0</v>
      </c>
      <c r="V78" s="13" t="s">
        <v>0</v>
      </c>
      <c r="W78" s="28" t="s">
        <v>69</v>
      </c>
      <c r="X78" s="14"/>
      <c r="Y78" s="14"/>
      <c r="Z78" s="14"/>
      <c r="AA78" s="21"/>
      <c r="AB78" s="21"/>
      <c r="AC78" s="21"/>
      <c r="AD78" s="21"/>
      <c r="AE78" s="180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</row>
    <row r="79" spans="1:79" s="19" customFormat="1" ht="12.75" hidden="1" customHeight="1">
      <c r="A79" s="88"/>
      <c r="B79" s="17"/>
      <c r="C79" s="18">
        <v>1</v>
      </c>
      <c r="D79" s="15">
        <f t="shared" si="2"/>
        <v>1</v>
      </c>
      <c r="E79" s="16">
        <f t="shared" si="2"/>
        <v>1</v>
      </c>
      <c r="F79" s="16">
        <f t="shared" si="2"/>
        <v>1</v>
      </c>
      <c r="G79" s="16">
        <f t="shared" si="2"/>
        <v>1</v>
      </c>
      <c r="H79" s="16">
        <f t="shared" si="2"/>
        <v>1</v>
      </c>
      <c r="I79" s="16">
        <f t="shared" si="2"/>
        <v>1</v>
      </c>
      <c r="J79" s="16">
        <f t="shared" si="2"/>
        <v>1</v>
      </c>
      <c r="K79" s="18"/>
      <c r="L79" s="85"/>
      <c r="M79" s="85"/>
      <c r="N79" s="66" t="s">
        <v>10</v>
      </c>
      <c r="O79" s="30"/>
      <c r="P79" s="156"/>
      <c r="Q79" s="33"/>
      <c r="R79" s="35" t="s">
        <v>142</v>
      </c>
      <c r="S79" s="40"/>
      <c r="T79" s="42">
        <v>0</v>
      </c>
      <c r="U79" s="42">
        <v>0</v>
      </c>
      <c r="V79" s="13" t="s">
        <v>4</v>
      </c>
      <c r="W79" s="28" t="s">
        <v>69</v>
      </c>
      <c r="X79" s="14"/>
      <c r="Y79" s="14"/>
      <c r="Z79" s="14"/>
      <c r="AA79" s="21"/>
      <c r="AB79" s="21"/>
      <c r="AC79" s="21"/>
      <c r="AD79" s="21"/>
      <c r="AE79" s="180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</row>
    <row r="80" spans="1:79" s="19" customFormat="1" ht="12.75" hidden="1" customHeight="1">
      <c r="A80" s="88"/>
      <c r="B80" s="17"/>
      <c r="C80" s="18">
        <v>1</v>
      </c>
      <c r="D80" s="15">
        <f t="shared" si="2"/>
        <v>1</v>
      </c>
      <c r="E80" s="16">
        <f t="shared" si="2"/>
        <v>1</v>
      </c>
      <c r="F80" s="16">
        <f t="shared" si="2"/>
        <v>1</v>
      </c>
      <c r="G80" s="16">
        <f t="shared" si="2"/>
        <v>1</v>
      </c>
      <c r="H80" s="16">
        <f t="shared" si="2"/>
        <v>1</v>
      </c>
      <c r="I80" s="16">
        <f t="shared" si="2"/>
        <v>1</v>
      </c>
      <c r="J80" s="16">
        <f t="shared" si="2"/>
        <v>1</v>
      </c>
      <c r="K80" s="18"/>
      <c r="L80" s="85"/>
      <c r="M80" s="85"/>
      <c r="N80" s="66" t="s">
        <v>10</v>
      </c>
      <c r="O80" s="30"/>
      <c r="P80" s="156"/>
      <c r="Q80" s="33"/>
      <c r="R80" s="35" t="s">
        <v>143</v>
      </c>
      <c r="S80" s="40"/>
      <c r="T80" s="42">
        <v>0</v>
      </c>
      <c r="U80" s="42">
        <v>0</v>
      </c>
      <c r="V80" s="13" t="s">
        <v>4</v>
      </c>
      <c r="W80" s="28" t="s">
        <v>69</v>
      </c>
      <c r="X80" s="14"/>
      <c r="Y80" s="14"/>
      <c r="Z80" s="14"/>
      <c r="AA80" s="21"/>
      <c r="AB80" s="21"/>
      <c r="AC80" s="21"/>
      <c r="AD80" s="21"/>
      <c r="AE80" s="180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</row>
    <row r="81" spans="1:79" s="19" customFormat="1" ht="12.75" hidden="1" customHeight="1">
      <c r="A81" s="88"/>
      <c r="B81" s="17"/>
      <c r="C81" s="18">
        <v>1</v>
      </c>
      <c r="D81" s="15">
        <f t="shared" si="2"/>
        <v>1</v>
      </c>
      <c r="E81" s="16">
        <f t="shared" si="2"/>
        <v>1</v>
      </c>
      <c r="F81" s="16">
        <f t="shared" si="2"/>
        <v>1</v>
      </c>
      <c r="G81" s="16">
        <f t="shared" si="2"/>
        <v>1</v>
      </c>
      <c r="H81" s="16">
        <f t="shared" si="2"/>
        <v>1</v>
      </c>
      <c r="I81" s="16">
        <f t="shared" si="2"/>
        <v>1</v>
      </c>
      <c r="J81" s="16">
        <f t="shared" si="2"/>
        <v>1</v>
      </c>
      <c r="K81" s="18"/>
      <c r="L81" s="85"/>
      <c r="M81" s="85"/>
      <c r="N81" s="66" t="s">
        <v>10</v>
      </c>
      <c r="O81" s="30"/>
      <c r="P81" s="156"/>
      <c r="Q81" s="33"/>
      <c r="R81" s="35" t="s">
        <v>144</v>
      </c>
      <c r="S81" s="40"/>
      <c r="T81" s="42">
        <v>0</v>
      </c>
      <c r="U81" s="42">
        <v>0</v>
      </c>
      <c r="V81" s="13" t="s">
        <v>4</v>
      </c>
      <c r="W81" s="28" t="s">
        <v>69</v>
      </c>
      <c r="X81" s="14"/>
      <c r="Y81" s="14"/>
      <c r="Z81" s="14"/>
      <c r="AA81" s="21"/>
      <c r="AB81" s="21"/>
      <c r="AC81" s="21"/>
      <c r="AD81" s="21"/>
      <c r="AE81" s="180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</row>
    <row r="82" spans="1:79" s="19" customFormat="1" ht="12.75" hidden="1" customHeight="1">
      <c r="A82" s="88"/>
      <c r="B82" s="17"/>
      <c r="C82" s="18">
        <v>1</v>
      </c>
      <c r="D82" s="15">
        <f t="shared" si="2"/>
        <v>1</v>
      </c>
      <c r="E82" s="16">
        <f t="shared" si="2"/>
        <v>1</v>
      </c>
      <c r="F82" s="16">
        <f t="shared" si="2"/>
        <v>1</v>
      </c>
      <c r="G82" s="16">
        <f t="shared" si="2"/>
        <v>1</v>
      </c>
      <c r="H82" s="16">
        <f t="shared" si="2"/>
        <v>1</v>
      </c>
      <c r="I82" s="16">
        <f t="shared" si="2"/>
        <v>1</v>
      </c>
      <c r="J82" s="16">
        <f t="shared" si="2"/>
        <v>1</v>
      </c>
      <c r="K82" s="18"/>
      <c r="L82" s="85"/>
      <c r="M82" s="85"/>
      <c r="N82" s="66" t="s">
        <v>10</v>
      </c>
      <c r="O82" s="30"/>
      <c r="P82" s="156"/>
      <c r="Q82" s="33"/>
      <c r="R82" s="35" t="s">
        <v>145</v>
      </c>
      <c r="S82" s="40"/>
      <c r="T82" s="42">
        <v>0</v>
      </c>
      <c r="U82" s="42">
        <v>0</v>
      </c>
      <c r="V82" s="13" t="s">
        <v>4</v>
      </c>
      <c r="W82" s="28" t="s">
        <v>69</v>
      </c>
      <c r="X82" s="14"/>
      <c r="Y82" s="14"/>
      <c r="Z82" s="14"/>
      <c r="AA82" s="21"/>
      <c r="AB82" s="21"/>
      <c r="AC82" s="21"/>
      <c r="AD82" s="21"/>
      <c r="AE82" s="180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</row>
    <row r="83" spans="1:79" s="19" customFormat="1" ht="12.75" hidden="1" customHeight="1">
      <c r="A83" s="143"/>
      <c r="B83" s="17"/>
      <c r="C83" s="18"/>
      <c r="D83" s="15"/>
      <c r="E83" s="16"/>
      <c r="F83" s="16"/>
      <c r="G83" s="16"/>
      <c r="H83" s="16"/>
      <c r="I83" s="16"/>
      <c r="J83" s="16"/>
      <c r="K83" s="18"/>
      <c r="L83" s="85"/>
      <c r="M83" s="85"/>
      <c r="N83" s="66"/>
      <c r="O83" s="30"/>
      <c r="P83" s="156"/>
      <c r="Q83" s="33"/>
      <c r="R83" s="35"/>
      <c r="S83" s="40"/>
      <c r="T83" s="42"/>
      <c r="U83" s="42"/>
      <c r="V83" s="13"/>
      <c r="W83" s="28"/>
      <c r="X83" s="14"/>
      <c r="Y83" s="14"/>
      <c r="Z83" s="14"/>
      <c r="AA83" s="21"/>
      <c r="AB83" s="21"/>
      <c r="AC83" s="21"/>
      <c r="AD83" s="21"/>
      <c r="AE83" s="180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</row>
    <row r="84" spans="1:79" s="19" customFormat="1" ht="15" hidden="1" customHeight="1">
      <c r="A84" s="151" t="s">
        <v>58</v>
      </c>
      <c r="B84" s="73"/>
      <c r="C84" s="45">
        <v>0</v>
      </c>
      <c r="D84" s="15">
        <f t="shared" ref="D84:J84" si="6">$C84</f>
        <v>0</v>
      </c>
      <c r="E84" s="16">
        <f t="shared" si="6"/>
        <v>0</v>
      </c>
      <c r="F84" s="16">
        <f t="shared" si="6"/>
        <v>0</v>
      </c>
      <c r="G84" s="16">
        <f t="shared" si="6"/>
        <v>0</v>
      </c>
      <c r="H84" s="16">
        <f t="shared" si="6"/>
        <v>0</v>
      </c>
      <c r="I84" s="16">
        <f t="shared" si="6"/>
        <v>0</v>
      </c>
      <c r="J84" s="16">
        <f t="shared" si="6"/>
        <v>0</v>
      </c>
      <c r="K84" s="59" t="s">
        <v>71</v>
      </c>
      <c r="L84" s="60"/>
      <c r="M84" s="60"/>
      <c r="N84" s="60" t="s">
        <v>71</v>
      </c>
      <c r="O84" s="47"/>
      <c r="P84" s="47"/>
      <c r="Q84" s="48" t="s">
        <v>73</v>
      </c>
      <c r="R84" s="64" t="s">
        <v>153</v>
      </c>
      <c r="S84" s="61" t="s">
        <v>24</v>
      </c>
      <c r="T84" s="62">
        <v>0</v>
      </c>
      <c r="U84" s="62">
        <v>0</v>
      </c>
      <c r="V84" s="13"/>
      <c r="W84" s="28" t="s">
        <v>69</v>
      </c>
      <c r="X84" s="14"/>
      <c r="Y84" s="14"/>
      <c r="Z84" s="14"/>
      <c r="AA84" s="21"/>
      <c r="AB84" s="21"/>
      <c r="AC84" s="21"/>
      <c r="AD84" s="21"/>
      <c r="AE84" s="180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</row>
    <row r="85" spans="1:79" s="19" customFormat="1" ht="12.75" hidden="1" customHeight="1">
      <c r="A85" s="88"/>
      <c r="B85" s="17"/>
      <c r="C85" s="18"/>
      <c r="D85" s="15"/>
      <c r="E85" s="16"/>
      <c r="F85" s="16"/>
      <c r="G85" s="16"/>
      <c r="H85" s="16"/>
      <c r="I85" s="16"/>
      <c r="J85" s="16"/>
      <c r="K85" s="18"/>
      <c r="L85" s="85"/>
      <c r="M85" s="85"/>
      <c r="N85" s="26"/>
      <c r="O85" s="30"/>
      <c r="P85" s="156"/>
      <c r="Q85" s="33"/>
      <c r="R85" s="35"/>
      <c r="S85" s="40"/>
      <c r="T85" s="42">
        <v>0</v>
      </c>
      <c r="U85" s="42">
        <v>0</v>
      </c>
      <c r="V85" s="13"/>
      <c r="W85" s="28" t="s">
        <v>69</v>
      </c>
      <c r="X85" s="14"/>
      <c r="Y85" s="14"/>
      <c r="Z85" s="14"/>
      <c r="AA85" s="21"/>
      <c r="AB85" s="21"/>
      <c r="AC85" s="21"/>
      <c r="AD85" s="21"/>
      <c r="AE85" s="180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</row>
    <row r="86" spans="1:79" s="19" customFormat="1" ht="12.75" hidden="1" customHeight="1">
      <c r="A86" s="88"/>
      <c r="B86" s="17"/>
      <c r="C86" s="18"/>
      <c r="D86" s="15"/>
      <c r="E86" s="16"/>
      <c r="F86" s="16"/>
      <c r="G86" s="16"/>
      <c r="H86" s="16"/>
      <c r="I86" s="16"/>
      <c r="J86" s="16"/>
      <c r="K86" s="18"/>
      <c r="L86" s="85"/>
      <c r="M86" s="85"/>
      <c r="N86" s="26"/>
      <c r="O86" s="30"/>
      <c r="P86" s="156"/>
      <c r="Q86" s="33"/>
      <c r="R86" s="35"/>
      <c r="S86" s="40"/>
      <c r="T86" s="42">
        <v>0</v>
      </c>
      <c r="U86" s="42">
        <v>0</v>
      </c>
      <c r="V86" s="13"/>
      <c r="W86" s="28" t="s">
        <v>69</v>
      </c>
      <c r="X86" s="14"/>
      <c r="Y86" s="14"/>
      <c r="Z86" s="14"/>
      <c r="AA86" s="21"/>
      <c r="AB86" s="21"/>
      <c r="AC86" s="21"/>
      <c r="AD86" s="21"/>
      <c r="AE86" s="180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</row>
    <row r="87" spans="1:79" s="19" customFormat="1" ht="12.75" hidden="1" customHeight="1">
      <c r="A87" s="88"/>
      <c r="B87" s="17"/>
      <c r="C87" s="18"/>
      <c r="D87" s="15"/>
      <c r="E87" s="16"/>
      <c r="F87" s="16"/>
      <c r="G87" s="16"/>
      <c r="H87" s="16"/>
      <c r="I87" s="16"/>
      <c r="J87" s="16"/>
      <c r="K87" s="18"/>
      <c r="L87" s="85"/>
      <c r="M87" s="85"/>
      <c r="N87" s="26"/>
      <c r="O87" s="30"/>
      <c r="P87" s="156"/>
      <c r="Q87" s="33"/>
      <c r="R87" s="35"/>
      <c r="S87" s="40"/>
      <c r="T87" s="42"/>
      <c r="U87" s="42"/>
      <c r="V87" s="13"/>
      <c r="W87" s="28"/>
      <c r="X87" s="14"/>
      <c r="Y87" s="14"/>
      <c r="Z87" s="14"/>
      <c r="AA87" s="21"/>
      <c r="AB87" s="21"/>
      <c r="AC87" s="21"/>
      <c r="AD87" s="21"/>
      <c r="AE87" s="180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</row>
    <row r="88" spans="1:79" s="19" customFormat="1" ht="15" hidden="1" customHeight="1">
      <c r="A88" s="151" t="s">
        <v>58</v>
      </c>
      <c r="B88" s="73"/>
      <c r="C88" s="45">
        <v>0</v>
      </c>
      <c r="D88" s="15">
        <f t="shared" ref="D88:J99" si="7">$C88</f>
        <v>0</v>
      </c>
      <c r="E88" s="16">
        <f t="shared" si="7"/>
        <v>0</v>
      </c>
      <c r="F88" s="16">
        <f t="shared" si="7"/>
        <v>0</v>
      </c>
      <c r="G88" s="16">
        <f t="shared" si="7"/>
        <v>0</v>
      </c>
      <c r="H88" s="16">
        <f t="shared" si="7"/>
        <v>0</v>
      </c>
      <c r="I88" s="16">
        <f t="shared" si="7"/>
        <v>0</v>
      </c>
      <c r="J88" s="16">
        <f t="shared" si="7"/>
        <v>0</v>
      </c>
      <c r="K88" s="59">
        <v>1</v>
      </c>
      <c r="L88" s="60"/>
      <c r="M88" s="60"/>
      <c r="N88" s="60" t="s">
        <v>10</v>
      </c>
      <c r="O88" s="47"/>
      <c r="P88" s="47"/>
      <c r="Q88" s="48" t="s">
        <v>124</v>
      </c>
      <c r="R88" s="64" t="s">
        <v>152</v>
      </c>
      <c r="S88" s="61" t="s">
        <v>24</v>
      </c>
      <c r="T88" s="62">
        <v>50</v>
      </c>
      <c r="U88" s="62">
        <v>0</v>
      </c>
      <c r="V88" s="23" t="s">
        <v>4</v>
      </c>
      <c r="W88" s="28" t="s">
        <v>69</v>
      </c>
      <c r="X88" s="14"/>
      <c r="Y88" s="14"/>
      <c r="Z88" s="14"/>
      <c r="AA88" s="21"/>
      <c r="AB88" s="21"/>
      <c r="AC88" s="21"/>
      <c r="AD88" s="21"/>
      <c r="AE88" s="180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</row>
    <row r="89" spans="1:79" s="19" customFormat="1" ht="12.75" hidden="1" customHeight="1">
      <c r="A89" s="143"/>
      <c r="B89" s="65"/>
      <c r="C89" s="72">
        <v>1</v>
      </c>
      <c r="D89" s="79">
        <f t="shared" si="7"/>
        <v>1</v>
      </c>
      <c r="E89" s="80">
        <f t="shared" si="7"/>
        <v>1</v>
      </c>
      <c r="F89" s="80">
        <f t="shared" si="7"/>
        <v>1</v>
      </c>
      <c r="G89" s="80">
        <f t="shared" si="7"/>
        <v>1</v>
      </c>
      <c r="H89" s="80">
        <f t="shared" si="7"/>
        <v>1</v>
      </c>
      <c r="I89" s="80">
        <f t="shared" si="7"/>
        <v>1</v>
      </c>
      <c r="J89" s="80">
        <f t="shared" si="7"/>
        <v>1</v>
      </c>
      <c r="K89" s="23">
        <v>1</v>
      </c>
      <c r="L89" s="66"/>
      <c r="M89" s="66"/>
      <c r="N89" s="66" t="s">
        <v>10</v>
      </c>
      <c r="O89" s="71"/>
      <c r="P89" s="155"/>
      <c r="Q89" s="33" t="s">
        <v>125</v>
      </c>
      <c r="R89" s="34" t="s">
        <v>114</v>
      </c>
      <c r="S89" s="40" t="s">
        <v>24</v>
      </c>
      <c r="T89" s="42">
        <v>75</v>
      </c>
      <c r="U89" s="42">
        <v>0</v>
      </c>
      <c r="V89" s="23" t="s">
        <v>4</v>
      </c>
      <c r="W89" s="28" t="s">
        <v>69</v>
      </c>
      <c r="X89" s="28" t="s">
        <v>69</v>
      </c>
      <c r="Y89" s="28" t="s">
        <v>51</v>
      </c>
      <c r="Z89" s="28"/>
      <c r="AA89" s="21"/>
      <c r="AB89" s="21"/>
      <c r="AC89" s="21"/>
      <c r="AD89" s="21"/>
      <c r="AE89" s="180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</row>
    <row r="90" spans="1:79" s="19" customFormat="1" ht="12.75" hidden="1" customHeight="1">
      <c r="A90" s="143"/>
      <c r="B90" s="65" t="s">
        <v>119</v>
      </c>
      <c r="C90" s="72">
        <v>2</v>
      </c>
      <c r="D90" s="79">
        <f t="shared" si="7"/>
        <v>2</v>
      </c>
      <c r="E90" s="80">
        <f t="shared" si="7"/>
        <v>2</v>
      </c>
      <c r="F90" s="80">
        <f t="shared" si="7"/>
        <v>2</v>
      </c>
      <c r="G90" s="80">
        <f t="shared" si="7"/>
        <v>2</v>
      </c>
      <c r="H90" s="80">
        <f t="shared" si="7"/>
        <v>2</v>
      </c>
      <c r="I90" s="80">
        <f t="shared" si="7"/>
        <v>2</v>
      </c>
      <c r="J90" s="80">
        <f t="shared" si="7"/>
        <v>2</v>
      </c>
      <c r="K90" s="23">
        <v>1</v>
      </c>
      <c r="L90" s="66"/>
      <c r="M90" s="66"/>
      <c r="N90" s="66" t="s">
        <v>10</v>
      </c>
      <c r="O90" s="71"/>
      <c r="P90" s="155"/>
      <c r="Q90" s="33" t="s">
        <v>137</v>
      </c>
      <c r="R90" s="31" t="s">
        <v>168</v>
      </c>
      <c r="S90" s="40" t="s">
        <v>27</v>
      </c>
      <c r="T90" s="42">
        <v>0</v>
      </c>
      <c r="U90" s="42">
        <v>0</v>
      </c>
      <c r="V90" s="23" t="s">
        <v>0</v>
      </c>
      <c r="W90" s="28" t="s">
        <v>69</v>
      </c>
      <c r="X90" s="28"/>
      <c r="Y90" s="28"/>
      <c r="Z90" s="28"/>
      <c r="AA90" s="21"/>
      <c r="AB90" s="21"/>
      <c r="AC90" s="21"/>
      <c r="AD90" s="21"/>
      <c r="AE90" s="180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</row>
    <row r="91" spans="1:79" s="19" customFormat="1" ht="12.75" hidden="1" customHeight="1">
      <c r="A91" s="143"/>
      <c r="B91" s="17" t="s">
        <v>105</v>
      </c>
      <c r="C91" s="72">
        <v>2</v>
      </c>
      <c r="D91" s="79">
        <f t="shared" si="7"/>
        <v>2</v>
      </c>
      <c r="E91" s="80">
        <f t="shared" si="7"/>
        <v>2</v>
      </c>
      <c r="F91" s="80">
        <f t="shared" si="7"/>
        <v>2</v>
      </c>
      <c r="G91" s="80">
        <f t="shared" si="7"/>
        <v>2</v>
      </c>
      <c r="H91" s="80">
        <f t="shared" si="7"/>
        <v>2</v>
      </c>
      <c r="I91" s="80">
        <f t="shared" si="7"/>
        <v>2</v>
      </c>
      <c r="J91" s="80">
        <f t="shared" si="7"/>
        <v>2</v>
      </c>
      <c r="K91" s="23">
        <v>4</v>
      </c>
      <c r="L91" s="66"/>
      <c r="M91" s="66"/>
      <c r="N91" s="66" t="s">
        <v>10</v>
      </c>
      <c r="O91" s="71"/>
      <c r="P91" s="155"/>
      <c r="Q91" s="33" t="s">
        <v>120</v>
      </c>
      <c r="R91" s="31" t="s">
        <v>110</v>
      </c>
      <c r="S91" s="40" t="s">
        <v>27</v>
      </c>
      <c r="T91" s="42">
        <v>0</v>
      </c>
      <c r="U91" s="42">
        <v>0</v>
      </c>
      <c r="V91" s="23" t="s">
        <v>0</v>
      </c>
      <c r="W91" s="28" t="s">
        <v>69</v>
      </c>
      <c r="X91" s="28"/>
      <c r="Y91" s="28"/>
      <c r="Z91" s="28"/>
      <c r="AA91" s="21"/>
      <c r="AB91" s="21"/>
      <c r="AC91" s="21"/>
      <c r="AD91" s="21"/>
      <c r="AE91" s="180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</row>
    <row r="92" spans="1:79" s="19" customFormat="1" ht="12.75" hidden="1" customHeight="1">
      <c r="A92" s="143"/>
      <c r="B92" s="17" t="s">
        <v>105</v>
      </c>
      <c r="C92" s="72">
        <v>2</v>
      </c>
      <c r="D92" s="79">
        <f t="shared" si="7"/>
        <v>2</v>
      </c>
      <c r="E92" s="80">
        <f t="shared" si="7"/>
        <v>2</v>
      </c>
      <c r="F92" s="80">
        <f t="shared" si="7"/>
        <v>2</v>
      </c>
      <c r="G92" s="80">
        <f t="shared" si="7"/>
        <v>2</v>
      </c>
      <c r="H92" s="80">
        <f t="shared" si="7"/>
        <v>2</v>
      </c>
      <c r="I92" s="80">
        <f t="shared" si="7"/>
        <v>2</v>
      </c>
      <c r="J92" s="80">
        <f t="shared" si="7"/>
        <v>2</v>
      </c>
      <c r="K92" s="23">
        <v>39</v>
      </c>
      <c r="L92" s="66"/>
      <c r="M92" s="66"/>
      <c r="N92" s="66" t="s">
        <v>80</v>
      </c>
      <c r="O92" s="71"/>
      <c r="P92" s="155"/>
      <c r="Q92" s="33" t="s">
        <v>121</v>
      </c>
      <c r="R92" s="31" t="s">
        <v>111</v>
      </c>
      <c r="S92" s="40" t="s">
        <v>27</v>
      </c>
      <c r="T92" s="42">
        <v>100</v>
      </c>
      <c r="U92" s="42">
        <v>0</v>
      </c>
      <c r="V92" s="23" t="s">
        <v>4</v>
      </c>
      <c r="W92" s="28" t="s">
        <v>69</v>
      </c>
      <c r="X92" s="28"/>
      <c r="Y92" s="28"/>
      <c r="Z92" s="28"/>
      <c r="AA92" s="21"/>
      <c r="AB92" s="21"/>
      <c r="AC92" s="21"/>
      <c r="AD92" s="21"/>
      <c r="AE92" s="180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</row>
    <row r="93" spans="1:79" s="19" customFormat="1" ht="12.75" hidden="1" customHeight="1">
      <c r="A93" s="143"/>
      <c r="B93" s="17" t="s">
        <v>105</v>
      </c>
      <c r="C93" s="72">
        <v>2</v>
      </c>
      <c r="D93" s="79">
        <f t="shared" si="7"/>
        <v>2</v>
      </c>
      <c r="E93" s="80">
        <f t="shared" si="7"/>
        <v>2</v>
      </c>
      <c r="F93" s="80">
        <f t="shared" si="7"/>
        <v>2</v>
      </c>
      <c r="G93" s="80">
        <f t="shared" si="7"/>
        <v>2</v>
      </c>
      <c r="H93" s="80">
        <f t="shared" si="7"/>
        <v>2</v>
      </c>
      <c r="I93" s="80">
        <f t="shared" si="7"/>
        <v>2</v>
      </c>
      <c r="J93" s="80">
        <f t="shared" si="7"/>
        <v>2</v>
      </c>
      <c r="K93" s="23">
        <v>2</v>
      </c>
      <c r="L93" s="66"/>
      <c r="M93" s="66"/>
      <c r="N93" s="66" t="s">
        <v>10</v>
      </c>
      <c r="O93" s="71"/>
      <c r="P93" s="155"/>
      <c r="Q93" s="33" t="s">
        <v>103</v>
      </c>
      <c r="R93" s="31" t="s">
        <v>165</v>
      </c>
      <c r="S93" s="40" t="s">
        <v>27</v>
      </c>
      <c r="T93" s="42">
        <v>100</v>
      </c>
      <c r="U93" s="42">
        <v>100</v>
      </c>
      <c r="V93" s="23" t="s">
        <v>0</v>
      </c>
      <c r="W93" s="28" t="s">
        <v>69</v>
      </c>
      <c r="X93" s="28"/>
      <c r="Y93" s="28"/>
      <c r="Z93" s="28"/>
      <c r="AA93" s="21"/>
      <c r="AB93" s="21"/>
      <c r="AC93" s="21"/>
      <c r="AD93" s="21"/>
      <c r="AE93" s="180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</row>
    <row r="94" spans="1:79" s="19" customFormat="1" ht="12.75" hidden="1" customHeight="1">
      <c r="A94" s="143"/>
      <c r="B94" s="65" t="s">
        <v>113</v>
      </c>
      <c r="C94" s="72">
        <v>2</v>
      </c>
      <c r="D94" s="79">
        <f t="shared" si="7"/>
        <v>2</v>
      </c>
      <c r="E94" s="80">
        <f t="shared" si="7"/>
        <v>2</v>
      </c>
      <c r="F94" s="80">
        <f t="shared" si="7"/>
        <v>2</v>
      </c>
      <c r="G94" s="80">
        <f t="shared" si="7"/>
        <v>2</v>
      </c>
      <c r="H94" s="80">
        <f t="shared" si="7"/>
        <v>2</v>
      </c>
      <c r="I94" s="80">
        <f t="shared" si="7"/>
        <v>2</v>
      </c>
      <c r="J94" s="80">
        <f t="shared" si="7"/>
        <v>2</v>
      </c>
      <c r="K94" s="23">
        <v>1</v>
      </c>
      <c r="L94" s="66"/>
      <c r="M94" s="66"/>
      <c r="N94" s="66" t="s">
        <v>10</v>
      </c>
      <c r="O94" s="71"/>
      <c r="P94" s="155"/>
      <c r="Q94" s="33"/>
      <c r="R94" s="31" t="s">
        <v>112</v>
      </c>
      <c r="S94" s="40" t="s">
        <v>27</v>
      </c>
      <c r="T94" s="42">
        <v>100</v>
      </c>
      <c r="U94" s="42">
        <v>0</v>
      </c>
      <c r="V94" s="23" t="s">
        <v>4</v>
      </c>
      <c r="W94" s="28" t="s">
        <v>69</v>
      </c>
      <c r="X94" s="28"/>
      <c r="Y94" s="28"/>
      <c r="Z94" s="28"/>
      <c r="AA94" s="21"/>
      <c r="AB94" s="21"/>
      <c r="AC94" s="21"/>
      <c r="AD94" s="21"/>
      <c r="AE94" s="180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</row>
    <row r="95" spans="1:79" s="19" customFormat="1" ht="12.75" hidden="1" customHeight="1">
      <c r="A95" s="143"/>
      <c r="B95" s="65"/>
      <c r="C95" s="72">
        <v>1</v>
      </c>
      <c r="D95" s="79">
        <f t="shared" si="7"/>
        <v>1</v>
      </c>
      <c r="E95" s="80">
        <f t="shared" si="7"/>
        <v>1</v>
      </c>
      <c r="F95" s="80">
        <f t="shared" si="7"/>
        <v>1</v>
      </c>
      <c r="G95" s="80">
        <f t="shared" si="7"/>
        <v>1</v>
      </c>
      <c r="H95" s="80">
        <f t="shared" si="7"/>
        <v>1</v>
      </c>
      <c r="I95" s="80">
        <f t="shared" si="7"/>
        <v>1</v>
      </c>
      <c r="J95" s="80">
        <f t="shared" si="7"/>
        <v>1</v>
      </c>
      <c r="K95" s="23">
        <v>1</v>
      </c>
      <c r="L95" s="66"/>
      <c r="M95" s="66"/>
      <c r="N95" s="66" t="s">
        <v>10</v>
      </c>
      <c r="O95" s="71"/>
      <c r="P95" s="155"/>
      <c r="Q95" s="33" t="s">
        <v>126</v>
      </c>
      <c r="R95" s="34" t="s">
        <v>115</v>
      </c>
      <c r="S95" s="40" t="s">
        <v>24</v>
      </c>
      <c r="T95" s="42">
        <v>75</v>
      </c>
      <c r="U95" s="42">
        <v>0</v>
      </c>
      <c r="V95" s="23" t="s">
        <v>4</v>
      </c>
      <c r="W95" s="28" t="s">
        <v>69</v>
      </c>
      <c r="X95" s="28" t="s">
        <v>69</v>
      </c>
      <c r="Y95" s="28" t="s">
        <v>51</v>
      </c>
      <c r="Z95" s="28"/>
      <c r="AA95" s="21"/>
      <c r="AB95" s="21"/>
      <c r="AC95" s="21"/>
      <c r="AD95" s="21"/>
      <c r="AE95" s="180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</row>
    <row r="96" spans="1:79" s="19" customFormat="1" ht="12.75" hidden="1" customHeight="1">
      <c r="A96" s="143"/>
      <c r="B96" s="65" t="s">
        <v>119</v>
      </c>
      <c r="C96" s="72">
        <v>2</v>
      </c>
      <c r="D96" s="79">
        <f t="shared" si="7"/>
        <v>2</v>
      </c>
      <c r="E96" s="80">
        <f t="shared" si="7"/>
        <v>2</v>
      </c>
      <c r="F96" s="80">
        <f t="shared" si="7"/>
        <v>2</v>
      </c>
      <c r="G96" s="80">
        <f t="shared" si="7"/>
        <v>2</v>
      </c>
      <c r="H96" s="80">
        <f t="shared" si="7"/>
        <v>2</v>
      </c>
      <c r="I96" s="80">
        <f t="shared" si="7"/>
        <v>2</v>
      </c>
      <c r="J96" s="80">
        <f t="shared" si="7"/>
        <v>2</v>
      </c>
      <c r="K96" s="23">
        <v>1</v>
      </c>
      <c r="L96" s="66"/>
      <c r="M96" s="66"/>
      <c r="N96" s="66" t="s">
        <v>10</v>
      </c>
      <c r="O96" s="71"/>
      <c r="P96" s="155"/>
      <c r="Q96" s="33" t="s">
        <v>137</v>
      </c>
      <c r="R96" s="31" t="s">
        <v>168</v>
      </c>
      <c r="S96" s="40" t="s">
        <v>27</v>
      </c>
      <c r="T96" s="42">
        <v>0</v>
      </c>
      <c r="U96" s="42">
        <v>0</v>
      </c>
      <c r="V96" s="23" t="s">
        <v>0</v>
      </c>
      <c r="W96" s="28" t="s">
        <v>69</v>
      </c>
      <c r="X96" s="28"/>
      <c r="Y96" s="28"/>
      <c r="Z96" s="28"/>
      <c r="AA96" s="21"/>
      <c r="AB96" s="21"/>
      <c r="AC96" s="21"/>
      <c r="AD96" s="21"/>
      <c r="AE96" s="180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39"/>
      <c r="CA96" s="139"/>
    </row>
    <row r="97" spans="1:79" s="19" customFormat="1" ht="12.75" hidden="1" customHeight="1">
      <c r="A97" s="143"/>
      <c r="B97" s="17" t="s">
        <v>105</v>
      </c>
      <c r="C97" s="72">
        <v>2</v>
      </c>
      <c r="D97" s="79">
        <f t="shared" si="7"/>
        <v>2</v>
      </c>
      <c r="E97" s="80">
        <f t="shared" si="7"/>
        <v>2</v>
      </c>
      <c r="F97" s="80">
        <f t="shared" si="7"/>
        <v>2</v>
      </c>
      <c r="G97" s="80">
        <f t="shared" si="7"/>
        <v>2</v>
      </c>
      <c r="H97" s="80">
        <f t="shared" si="7"/>
        <v>2</v>
      </c>
      <c r="I97" s="80">
        <f t="shared" si="7"/>
        <v>2</v>
      </c>
      <c r="J97" s="80">
        <f t="shared" si="7"/>
        <v>2</v>
      </c>
      <c r="K97" s="23">
        <v>4</v>
      </c>
      <c r="L97" s="66"/>
      <c r="M97" s="66"/>
      <c r="N97" s="66" t="s">
        <v>10</v>
      </c>
      <c r="O97" s="71"/>
      <c r="P97" s="155"/>
      <c r="Q97" s="33" t="s">
        <v>120</v>
      </c>
      <c r="R97" s="31" t="s">
        <v>110</v>
      </c>
      <c r="S97" s="40" t="s">
        <v>27</v>
      </c>
      <c r="T97" s="42">
        <v>0</v>
      </c>
      <c r="U97" s="42">
        <v>0</v>
      </c>
      <c r="V97" s="23" t="s">
        <v>0</v>
      </c>
      <c r="W97" s="28" t="s">
        <v>69</v>
      </c>
      <c r="X97" s="28"/>
      <c r="Y97" s="28"/>
      <c r="Z97" s="28"/>
      <c r="AA97" s="21"/>
      <c r="AB97" s="21"/>
      <c r="AC97" s="21"/>
      <c r="AD97" s="21"/>
      <c r="AE97" s="180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  <c r="CA97" s="139"/>
    </row>
    <row r="98" spans="1:79" s="19" customFormat="1" ht="12.75" hidden="1" customHeight="1">
      <c r="A98" s="143"/>
      <c r="B98" s="17" t="s">
        <v>105</v>
      </c>
      <c r="C98" s="72">
        <v>2</v>
      </c>
      <c r="D98" s="79">
        <f t="shared" si="7"/>
        <v>2</v>
      </c>
      <c r="E98" s="80">
        <f t="shared" si="7"/>
        <v>2</v>
      </c>
      <c r="F98" s="80">
        <f t="shared" si="7"/>
        <v>2</v>
      </c>
      <c r="G98" s="80">
        <f t="shared" si="7"/>
        <v>2</v>
      </c>
      <c r="H98" s="80">
        <f t="shared" si="7"/>
        <v>2</v>
      </c>
      <c r="I98" s="80">
        <f t="shared" si="7"/>
        <v>2</v>
      </c>
      <c r="J98" s="80">
        <f t="shared" si="7"/>
        <v>2</v>
      </c>
      <c r="K98" s="23" t="s">
        <v>45</v>
      </c>
      <c r="L98" s="66"/>
      <c r="M98" s="66"/>
      <c r="N98" s="66" t="s">
        <v>80</v>
      </c>
      <c r="O98" s="71"/>
      <c r="P98" s="155"/>
      <c r="Q98" s="33" t="s">
        <v>121</v>
      </c>
      <c r="R98" s="31" t="s">
        <v>111</v>
      </c>
      <c r="S98" s="40" t="s">
        <v>27</v>
      </c>
      <c r="T98" s="42">
        <v>100</v>
      </c>
      <c r="U98" s="42">
        <v>0</v>
      </c>
      <c r="V98" s="23" t="s">
        <v>4</v>
      </c>
      <c r="W98" s="28" t="s">
        <v>69</v>
      </c>
      <c r="X98" s="28"/>
      <c r="Y98" s="28"/>
      <c r="Z98" s="28"/>
      <c r="AA98" s="21"/>
      <c r="AB98" s="21"/>
      <c r="AC98" s="21"/>
      <c r="AD98" s="21"/>
      <c r="AE98" s="180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9"/>
    </row>
    <row r="99" spans="1:79" s="19" customFormat="1" ht="12.75" hidden="1" customHeight="1">
      <c r="A99" s="143"/>
      <c r="B99" s="17" t="s">
        <v>105</v>
      </c>
      <c r="C99" s="72">
        <v>2</v>
      </c>
      <c r="D99" s="79">
        <f t="shared" si="7"/>
        <v>2</v>
      </c>
      <c r="E99" s="80">
        <f t="shared" si="7"/>
        <v>2</v>
      </c>
      <c r="F99" s="80">
        <f t="shared" si="7"/>
        <v>2</v>
      </c>
      <c r="G99" s="80">
        <f t="shared" si="7"/>
        <v>2</v>
      </c>
      <c r="H99" s="80">
        <f t="shared" si="7"/>
        <v>2</v>
      </c>
      <c r="I99" s="80">
        <f t="shared" si="7"/>
        <v>2</v>
      </c>
      <c r="J99" s="80">
        <f t="shared" si="7"/>
        <v>2</v>
      </c>
      <c r="K99" s="23">
        <v>2</v>
      </c>
      <c r="L99" s="66"/>
      <c r="M99" s="66"/>
      <c r="N99" s="66" t="s">
        <v>10</v>
      </c>
      <c r="O99" s="71"/>
      <c r="P99" s="155"/>
      <c r="Q99" s="33" t="s">
        <v>103</v>
      </c>
      <c r="R99" s="31" t="s">
        <v>165</v>
      </c>
      <c r="S99" s="40" t="s">
        <v>27</v>
      </c>
      <c r="T99" s="42">
        <v>100</v>
      </c>
      <c r="U99" s="42">
        <v>100</v>
      </c>
      <c r="V99" s="23" t="s">
        <v>0</v>
      </c>
      <c r="W99" s="28" t="s">
        <v>69</v>
      </c>
      <c r="X99" s="28"/>
      <c r="Y99" s="28"/>
      <c r="Z99" s="28"/>
      <c r="AA99" s="21"/>
      <c r="AB99" s="21"/>
      <c r="AC99" s="21"/>
      <c r="AD99" s="21"/>
      <c r="AE99" s="180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  <c r="CA99" s="139"/>
    </row>
    <row r="100" spans="1:79" s="19" customFormat="1" ht="12.75" hidden="1" customHeight="1">
      <c r="A100" s="143"/>
      <c r="B100" s="65" t="s">
        <v>113</v>
      </c>
      <c r="C100" s="72">
        <v>2</v>
      </c>
      <c r="D100" s="79">
        <f t="shared" ref="D100:J112" si="8">$C100</f>
        <v>2</v>
      </c>
      <c r="E100" s="80">
        <f t="shared" si="8"/>
        <v>2</v>
      </c>
      <c r="F100" s="80">
        <f t="shared" si="8"/>
        <v>2</v>
      </c>
      <c r="G100" s="80">
        <f t="shared" si="8"/>
        <v>2</v>
      </c>
      <c r="H100" s="80">
        <f t="shared" si="8"/>
        <v>2</v>
      </c>
      <c r="I100" s="80">
        <f t="shared" si="8"/>
        <v>2</v>
      </c>
      <c r="J100" s="80">
        <f t="shared" si="8"/>
        <v>2</v>
      </c>
      <c r="K100" s="23">
        <v>1</v>
      </c>
      <c r="L100" s="66"/>
      <c r="M100" s="66"/>
      <c r="N100" s="66" t="s">
        <v>10</v>
      </c>
      <c r="O100" s="71"/>
      <c r="P100" s="155"/>
      <c r="Q100" s="33"/>
      <c r="R100" s="31" t="s">
        <v>112</v>
      </c>
      <c r="S100" s="40" t="s">
        <v>27</v>
      </c>
      <c r="T100" s="42">
        <v>100</v>
      </c>
      <c r="U100" s="42">
        <v>0</v>
      </c>
      <c r="V100" s="23" t="s">
        <v>4</v>
      </c>
      <c r="W100" s="28" t="s">
        <v>69</v>
      </c>
      <c r="X100" s="28"/>
      <c r="Y100" s="28"/>
      <c r="Z100" s="28"/>
      <c r="AA100" s="21"/>
      <c r="AB100" s="21"/>
      <c r="AC100" s="21"/>
      <c r="AD100" s="21"/>
      <c r="AE100" s="180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  <c r="CA100" s="139"/>
    </row>
    <row r="101" spans="1:79" s="19" customFormat="1" ht="12.75" hidden="1" customHeight="1">
      <c r="A101" s="143"/>
      <c r="B101" s="65"/>
      <c r="C101" s="72">
        <v>1</v>
      </c>
      <c r="D101" s="79">
        <f t="shared" si="8"/>
        <v>1</v>
      </c>
      <c r="E101" s="80">
        <f t="shared" si="8"/>
        <v>1</v>
      </c>
      <c r="F101" s="80">
        <f t="shared" si="8"/>
        <v>1</v>
      </c>
      <c r="G101" s="80">
        <f t="shared" si="8"/>
        <v>1</v>
      </c>
      <c r="H101" s="80">
        <f t="shared" si="8"/>
        <v>1</v>
      </c>
      <c r="I101" s="80">
        <f t="shared" si="8"/>
        <v>1</v>
      </c>
      <c r="J101" s="80">
        <f t="shared" si="8"/>
        <v>1</v>
      </c>
      <c r="K101" s="23">
        <v>1</v>
      </c>
      <c r="L101" s="66"/>
      <c r="M101" s="66"/>
      <c r="N101" s="66" t="s">
        <v>10</v>
      </c>
      <c r="O101" s="71"/>
      <c r="P101" s="155"/>
      <c r="Q101" s="33" t="s">
        <v>127</v>
      </c>
      <c r="R101" s="34" t="s">
        <v>106</v>
      </c>
      <c r="S101" s="40" t="s">
        <v>24</v>
      </c>
      <c r="T101" s="42">
        <v>75</v>
      </c>
      <c r="U101" s="42">
        <v>0</v>
      </c>
      <c r="V101" s="23" t="s">
        <v>4</v>
      </c>
      <c r="W101" s="28" t="s">
        <v>69</v>
      </c>
      <c r="X101" s="28"/>
      <c r="Y101" s="28"/>
      <c r="Z101" s="28"/>
      <c r="AA101" s="21"/>
      <c r="AB101" s="21"/>
      <c r="AC101" s="21"/>
      <c r="AD101" s="21"/>
      <c r="AE101" s="180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  <c r="BV101" s="139"/>
      <c r="BW101" s="139"/>
      <c r="BX101" s="139"/>
      <c r="BY101" s="139"/>
      <c r="BZ101" s="139"/>
      <c r="CA101" s="139"/>
    </row>
    <row r="102" spans="1:79" s="19" customFormat="1" ht="12.75" hidden="1" customHeight="1">
      <c r="A102" s="143"/>
      <c r="B102" s="65"/>
      <c r="C102" s="72">
        <v>2</v>
      </c>
      <c r="D102" s="79">
        <f t="shared" si="8"/>
        <v>2</v>
      </c>
      <c r="E102" s="80">
        <f t="shared" si="8"/>
        <v>2</v>
      </c>
      <c r="F102" s="80">
        <f t="shared" si="8"/>
        <v>2</v>
      </c>
      <c r="G102" s="80">
        <f t="shared" si="8"/>
        <v>2</v>
      </c>
      <c r="H102" s="80">
        <f t="shared" si="8"/>
        <v>2</v>
      </c>
      <c r="I102" s="80">
        <f t="shared" si="8"/>
        <v>2</v>
      </c>
      <c r="J102" s="80">
        <f t="shared" si="8"/>
        <v>2</v>
      </c>
      <c r="K102" s="23">
        <v>1</v>
      </c>
      <c r="L102" s="66"/>
      <c r="M102" s="66"/>
      <c r="N102" s="66" t="s">
        <v>10</v>
      </c>
      <c r="O102" s="71"/>
      <c r="P102" s="155"/>
      <c r="Q102" s="33" t="s">
        <v>154</v>
      </c>
      <c r="R102" s="31" t="s">
        <v>116</v>
      </c>
      <c r="S102" s="40" t="s">
        <v>27</v>
      </c>
      <c r="T102" s="42">
        <v>100</v>
      </c>
      <c r="U102" s="42">
        <v>0</v>
      </c>
      <c r="V102" s="23" t="s">
        <v>4</v>
      </c>
      <c r="W102" s="28" t="s">
        <v>69</v>
      </c>
      <c r="X102" s="28"/>
      <c r="Y102" s="28"/>
      <c r="Z102" s="28"/>
      <c r="AA102" s="21"/>
      <c r="AB102" s="21"/>
      <c r="AC102" s="21"/>
      <c r="AD102" s="21"/>
      <c r="AE102" s="180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  <c r="BV102" s="139"/>
      <c r="BW102" s="139"/>
      <c r="BX102" s="139"/>
      <c r="BY102" s="139"/>
      <c r="BZ102" s="139"/>
      <c r="CA102" s="139"/>
    </row>
    <row r="103" spans="1:79" s="19" customFormat="1" ht="12.75" hidden="1" customHeight="1">
      <c r="A103" s="143"/>
      <c r="B103" s="65" t="s">
        <v>113</v>
      </c>
      <c r="C103" s="72">
        <v>2</v>
      </c>
      <c r="D103" s="79">
        <f t="shared" si="8"/>
        <v>2</v>
      </c>
      <c r="E103" s="80">
        <f t="shared" si="8"/>
        <v>2</v>
      </c>
      <c r="F103" s="80">
        <f t="shared" si="8"/>
        <v>2</v>
      </c>
      <c r="G103" s="80">
        <f t="shared" si="8"/>
        <v>2</v>
      </c>
      <c r="H103" s="80">
        <f t="shared" si="8"/>
        <v>2</v>
      </c>
      <c r="I103" s="80">
        <f t="shared" si="8"/>
        <v>2</v>
      </c>
      <c r="J103" s="80">
        <f t="shared" si="8"/>
        <v>2</v>
      </c>
      <c r="K103" s="23">
        <v>2</v>
      </c>
      <c r="L103" s="66"/>
      <c r="M103" s="66"/>
      <c r="N103" s="66" t="s">
        <v>10</v>
      </c>
      <c r="O103" s="71"/>
      <c r="P103" s="155"/>
      <c r="Q103" s="33"/>
      <c r="R103" s="31" t="s">
        <v>117</v>
      </c>
      <c r="S103" s="40" t="s">
        <v>27</v>
      </c>
      <c r="T103" s="42">
        <v>100</v>
      </c>
      <c r="U103" s="42">
        <v>0</v>
      </c>
      <c r="V103" s="23" t="s">
        <v>4</v>
      </c>
      <c r="W103" s="28" t="s">
        <v>69</v>
      </c>
      <c r="X103" s="28"/>
      <c r="Y103" s="28"/>
      <c r="Z103" s="28"/>
      <c r="AA103" s="21"/>
      <c r="AB103" s="21"/>
      <c r="AC103" s="21"/>
      <c r="AD103" s="21"/>
      <c r="AE103" s="180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  <c r="BV103" s="139"/>
      <c r="BW103" s="139"/>
      <c r="BX103" s="139"/>
      <c r="BY103" s="139"/>
      <c r="BZ103" s="139"/>
      <c r="CA103" s="139"/>
    </row>
    <row r="104" spans="1:79" s="19" customFormat="1" ht="12.75" hidden="1" customHeight="1">
      <c r="A104" s="143"/>
      <c r="B104" s="17" t="s">
        <v>105</v>
      </c>
      <c r="C104" s="72">
        <v>2</v>
      </c>
      <c r="D104" s="79">
        <f t="shared" si="8"/>
        <v>2</v>
      </c>
      <c r="E104" s="80">
        <f t="shared" si="8"/>
        <v>2</v>
      </c>
      <c r="F104" s="80">
        <f t="shared" si="8"/>
        <v>2</v>
      </c>
      <c r="G104" s="80">
        <f t="shared" si="8"/>
        <v>2</v>
      </c>
      <c r="H104" s="80">
        <f t="shared" si="8"/>
        <v>2</v>
      </c>
      <c r="I104" s="80">
        <f t="shared" si="8"/>
        <v>2</v>
      </c>
      <c r="J104" s="80">
        <f t="shared" si="8"/>
        <v>2</v>
      </c>
      <c r="K104" s="23" t="s">
        <v>45</v>
      </c>
      <c r="L104" s="66"/>
      <c r="M104" s="66"/>
      <c r="N104" s="66" t="s">
        <v>80</v>
      </c>
      <c r="O104" s="71"/>
      <c r="P104" s="155"/>
      <c r="Q104" s="33" t="s">
        <v>122</v>
      </c>
      <c r="R104" s="31" t="s">
        <v>118</v>
      </c>
      <c r="S104" s="40" t="s">
        <v>27</v>
      </c>
      <c r="T104" s="42">
        <v>100</v>
      </c>
      <c r="U104" s="42">
        <v>0</v>
      </c>
      <c r="V104" s="23" t="s">
        <v>0</v>
      </c>
      <c r="W104" s="28" t="s">
        <v>69</v>
      </c>
      <c r="X104" s="28"/>
      <c r="Y104" s="28"/>
      <c r="Z104" s="28"/>
      <c r="AA104" s="21"/>
      <c r="AB104" s="21"/>
      <c r="AC104" s="21"/>
      <c r="AD104" s="21"/>
      <c r="AE104" s="180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139"/>
      <c r="BQ104" s="139"/>
      <c r="BR104" s="139"/>
      <c r="BS104" s="139"/>
      <c r="BT104" s="139"/>
      <c r="BU104" s="139"/>
      <c r="BV104" s="139"/>
      <c r="BW104" s="139"/>
      <c r="BX104" s="139"/>
      <c r="BY104" s="139"/>
      <c r="BZ104" s="139"/>
      <c r="CA104" s="139"/>
    </row>
    <row r="105" spans="1:79" s="19" customFormat="1" ht="12.75" hidden="1" customHeight="1">
      <c r="A105" s="143"/>
      <c r="B105" s="65"/>
      <c r="C105" s="72">
        <v>2</v>
      </c>
      <c r="D105" s="79">
        <f t="shared" si="8"/>
        <v>2</v>
      </c>
      <c r="E105" s="80">
        <f t="shared" si="8"/>
        <v>2</v>
      </c>
      <c r="F105" s="80">
        <f t="shared" si="8"/>
        <v>2</v>
      </c>
      <c r="G105" s="80">
        <f t="shared" si="8"/>
        <v>2</v>
      </c>
      <c r="H105" s="80">
        <f t="shared" si="8"/>
        <v>2</v>
      </c>
      <c r="I105" s="80">
        <f t="shared" si="8"/>
        <v>2</v>
      </c>
      <c r="J105" s="80">
        <f t="shared" si="8"/>
        <v>2</v>
      </c>
      <c r="K105" s="23"/>
      <c r="L105" s="66"/>
      <c r="M105" s="66"/>
      <c r="N105" s="66" t="s">
        <v>10</v>
      </c>
      <c r="O105" s="71"/>
      <c r="P105" s="155"/>
      <c r="Q105" s="33"/>
      <c r="R105" s="31" t="s">
        <v>72</v>
      </c>
      <c r="S105" s="40" t="s">
        <v>11</v>
      </c>
      <c r="T105" s="42">
        <v>0</v>
      </c>
      <c r="U105" s="42">
        <v>0</v>
      </c>
      <c r="V105" s="23" t="s">
        <v>0</v>
      </c>
      <c r="W105" s="28" t="s">
        <v>69</v>
      </c>
      <c r="X105" s="28"/>
      <c r="Y105" s="28"/>
      <c r="Z105" s="28"/>
      <c r="AA105" s="21"/>
      <c r="AB105" s="21"/>
      <c r="AC105" s="21"/>
      <c r="AD105" s="21"/>
      <c r="AE105" s="180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39"/>
      <c r="BO105" s="139"/>
      <c r="BP105" s="139"/>
      <c r="BQ105" s="139"/>
      <c r="BR105" s="139"/>
      <c r="BS105" s="139"/>
      <c r="BT105" s="139"/>
      <c r="BU105" s="139"/>
      <c r="BV105" s="139"/>
      <c r="BW105" s="139"/>
      <c r="BX105" s="139"/>
      <c r="BY105" s="139"/>
      <c r="BZ105" s="139"/>
      <c r="CA105" s="139"/>
    </row>
    <row r="106" spans="1:79" s="19" customFormat="1" ht="12.75" hidden="1" customHeight="1">
      <c r="A106" s="143"/>
      <c r="B106" s="65" t="s">
        <v>113</v>
      </c>
      <c r="C106" s="72">
        <v>2</v>
      </c>
      <c r="D106" s="79">
        <f t="shared" si="8"/>
        <v>2</v>
      </c>
      <c r="E106" s="80">
        <f t="shared" si="8"/>
        <v>2</v>
      </c>
      <c r="F106" s="80">
        <f t="shared" si="8"/>
        <v>2</v>
      </c>
      <c r="G106" s="80">
        <f t="shared" si="8"/>
        <v>2</v>
      </c>
      <c r="H106" s="80">
        <f t="shared" si="8"/>
        <v>2</v>
      </c>
      <c r="I106" s="80">
        <f t="shared" si="8"/>
        <v>2</v>
      </c>
      <c r="J106" s="80">
        <f t="shared" si="8"/>
        <v>2</v>
      </c>
      <c r="K106" s="23">
        <v>1</v>
      </c>
      <c r="L106" s="66"/>
      <c r="M106" s="66"/>
      <c r="N106" s="66" t="s">
        <v>10</v>
      </c>
      <c r="O106" s="71"/>
      <c r="P106" s="155"/>
      <c r="Q106" s="33"/>
      <c r="R106" s="31" t="s">
        <v>112</v>
      </c>
      <c r="S106" s="40" t="s">
        <v>27</v>
      </c>
      <c r="T106" s="42">
        <v>100</v>
      </c>
      <c r="U106" s="42">
        <v>0</v>
      </c>
      <c r="V106" s="23" t="s">
        <v>4</v>
      </c>
      <c r="W106" s="28" t="s">
        <v>69</v>
      </c>
      <c r="X106" s="28"/>
      <c r="Y106" s="28"/>
      <c r="Z106" s="28"/>
      <c r="AA106" s="21"/>
      <c r="AB106" s="21"/>
      <c r="AC106" s="21"/>
      <c r="AD106" s="21"/>
      <c r="AE106" s="180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  <c r="BU106" s="139"/>
      <c r="BV106" s="139"/>
      <c r="BW106" s="139"/>
      <c r="BX106" s="139"/>
      <c r="BY106" s="139"/>
      <c r="BZ106" s="139"/>
      <c r="CA106" s="139"/>
    </row>
    <row r="107" spans="1:79" s="19" customFormat="1" ht="12.75" hidden="1" customHeight="1">
      <c r="A107" s="143"/>
      <c r="B107" s="65"/>
      <c r="C107" s="72">
        <v>1</v>
      </c>
      <c r="D107" s="79">
        <f t="shared" si="8"/>
        <v>1</v>
      </c>
      <c r="E107" s="80">
        <f t="shared" si="8"/>
        <v>1</v>
      </c>
      <c r="F107" s="80">
        <f t="shared" si="8"/>
        <v>1</v>
      </c>
      <c r="G107" s="80">
        <f t="shared" si="8"/>
        <v>1</v>
      </c>
      <c r="H107" s="80">
        <f t="shared" si="8"/>
        <v>1</v>
      </c>
      <c r="I107" s="80">
        <f t="shared" si="8"/>
        <v>1</v>
      </c>
      <c r="J107" s="80">
        <f t="shared" si="8"/>
        <v>1</v>
      </c>
      <c r="K107" s="23">
        <v>1</v>
      </c>
      <c r="L107" s="66"/>
      <c r="M107" s="66"/>
      <c r="N107" s="66" t="s">
        <v>10</v>
      </c>
      <c r="O107" s="71"/>
      <c r="P107" s="155"/>
      <c r="Q107" s="33" t="s">
        <v>128</v>
      </c>
      <c r="R107" s="34" t="s">
        <v>129</v>
      </c>
      <c r="S107" s="40" t="s">
        <v>24</v>
      </c>
      <c r="T107" s="42">
        <v>75</v>
      </c>
      <c r="U107" s="42">
        <v>0</v>
      </c>
      <c r="V107" s="23" t="s">
        <v>4</v>
      </c>
      <c r="W107" s="28" t="s">
        <v>69</v>
      </c>
      <c r="X107" s="28"/>
      <c r="Y107" s="28"/>
      <c r="Z107" s="28"/>
      <c r="AA107" s="21"/>
      <c r="AB107" s="21"/>
      <c r="AC107" s="21"/>
      <c r="AD107" s="21"/>
      <c r="AE107" s="180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39"/>
      <c r="BR107" s="139"/>
      <c r="BS107" s="139"/>
      <c r="BT107" s="139"/>
      <c r="BU107" s="139"/>
      <c r="BV107" s="139"/>
      <c r="BW107" s="139"/>
      <c r="BX107" s="139"/>
      <c r="BY107" s="139"/>
      <c r="BZ107" s="139"/>
      <c r="CA107" s="139"/>
    </row>
    <row r="108" spans="1:79" s="19" customFormat="1" ht="12.75" hidden="1" customHeight="1">
      <c r="A108" s="143"/>
      <c r="B108" s="65"/>
      <c r="C108" s="72">
        <v>2</v>
      </c>
      <c r="D108" s="79">
        <f t="shared" si="8"/>
        <v>2</v>
      </c>
      <c r="E108" s="80">
        <f t="shared" si="8"/>
        <v>2</v>
      </c>
      <c r="F108" s="80">
        <f t="shared" si="8"/>
        <v>2</v>
      </c>
      <c r="G108" s="80">
        <f t="shared" si="8"/>
        <v>2</v>
      </c>
      <c r="H108" s="80">
        <f t="shared" si="8"/>
        <v>2</v>
      </c>
      <c r="I108" s="80">
        <f t="shared" si="8"/>
        <v>2</v>
      </c>
      <c r="J108" s="80">
        <f t="shared" si="8"/>
        <v>2</v>
      </c>
      <c r="K108" s="23">
        <v>1</v>
      </c>
      <c r="L108" s="66"/>
      <c r="M108" s="66"/>
      <c r="N108" s="66" t="s">
        <v>10</v>
      </c>
      <c r="O108" s="71"/>
      <c r="P108" s="155"/>
      <c r="Q108" s="33" t="s">
        <v>155</v>
      </c>
      <c r="R108" s="31" t="s">
        <v>116</v>
      </c>
      <c r="S108" s="40" t="s">
        <v>27</v>
      </c>
      <c r="T108" s="42">
        <v>100</v>
      </c>
      <c r="U108" s="42">
        <v>0</v>
      </c>
      <c r="V108" s="23" t="s">
        <v>4</v>
      </c>
      <c r="W108" s="28" t="s">
        <v>69</v>
      </c>
      <c r="X108" s="28"/>
      <c r="Y108" s="28"/>
      <c r="Z108" s="28"/>
      <c r="AA108" s="21"/>
      <c r="AB108" s="21"/>
      <c r="AC108" s="21"/>
      <c r="AD108" s="21"/>
      <c r="AE108" s="180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39"/>
      <c r="BN108" s="139"/>
      <c r="BO108" s="139"/>
      <c r="BP108" s="139"/>
      <c r="BQ108" s="139"/>
      <c r="BR108" s="139"/>
      <c r="BS108" s="139"/>
      <c r="BT108" s="139"/>
      <c r="BU108" s="139"/>
      <c r="BV108" s="139"/>
      <c r="BW108" s="139"/>
      <c r="BX108" s="139"/>
      <c r="BY108" s="139"/>
      <c r="BZ108" s="139"/>
      <c r="CA108" s="139"/>
    </row>
    <row r="109" spans="1:79" s="19" customFormat="1" ht="12.75" hidden="1" customHeight="1">
      <c r="A109" s="143"/>
      <c r="B109" s="65" t="s">
        <v>113</v>
      </c>
      <c r="C109" s="72">
        <v>2</v>
      </c>
      <c r="D109" s="79">
        <f t="shared" si="8"/>
        <v>2</v>
      </c>
      <c r="E109" s="80">
        <f t="shared" si="8"/>
        <v>2</v>
      </c>
      <c r="F109" s="80">
        <f t="shared" si="8"/>
        <v>2</v>
      </c>
      <c r="G109" s="80">
        <f t="shared" si="8"/>
        <v>2</v>
      </c>
      <c r="H109" s="80">
        <f t="shared" si="8"/>
        <v>2</v>
      </c>
      <c r="I109" s="80">
        <f t="shared" si="8"/>
        <v>2</v>
      </c>
      <c r="J109" s="80">
        <f t="shared" si="8"/>
        <v>2</v>
      </c>
      <c r="K109" s="23">
        <v>2</v>
      </c>
      <c r="L109" s="66"/>
      <c r="M109" s="66"/>
      <c r="N109" s="66" t="s">
        <v>10</v>
      </c>
      <c r="O109" s="71"/>
      <c r="P109" s="155"/>
      <c r="Q109" s="33"/>
      <c r="R109" s="31" t="s">
        <v>117</v>
      </c>
      <c r="S109" s="40" t="s">
        <v>27</v>
      </c>
      <c r="T109" s="42">
        <v>100</v>
      </c>
      <c r="U109" s="42">
        <v>0</v>
      </c>
      <c r="V109" s="23" t="s">
        <v>4</v>
      </c>
      <c r="W109" s="28" t="s">
        <v>69</v>
      </c>
      <c r="X109" s="28"/>
      <c r="Y109" s="28"/>
      <c r="Z109" s="28"/>
      <c r="AA109" s="21"/>
      <c r="AB109" s="21"/>
      <c r="AC109" s="21"/>
      <c r="AD109" s="21"/>
      <c r="AE109" s="180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39"/>
      <c r="BR109" s="139"/>
      <c r="BS109" s="139"/>
      <c r="BT109" s="139"/>
      <c r="BU109" s="139"/>
      <c r="BV109" s="139"/>
      <c r="BW109" s="139"/>
      <c r="BX109" s="139"/>
      <c r="BY109" s="139"/>
      <c r="BZ109" s="139"/>
      <c r="CA109" s="139"/>
    </row>
    <row r="110" spans="1:79" s="19" customFormat="1" ht="12.75" hidden="1" customHeight="1">
      <c r="A110" s="143"/>
      <c r="B110" s="17" t="s">
        <v>105</v>
      </c>
      <c r="C110" s="72">
        <v>2</v>
      </c>
      <c r="D110" s="79">
        <f t="shared" si="8"/>
        <v>2</v>
      </c>
      <c r="E110" s="80">
        <f t="shared" si="8"/>
        <v>2</v>
      </c>
      <c r="F110" s="80">
        <f t="shared" si="8"/>
        <v>2</v>
      </c>
      <c r="G110" s="80">
        <f t="shared" si="8"/>
        <v>2</v>
      </c>
      <c r="H110" s="80">
        <f t="shared" si="8"/>
        <v>2</v>
      </c>
      <c r="I110" s="80">
        <f t="shared" si="8"/>
        <v>2</v>
      </c>
      <c r="J110" s="80">
        <f t="shared" si="8"/>
        <v>2</v>
      </c>
      <c r="K110" s="23" t="s">
        <v>45</v>
      </c>
      <c r="L110" s="66"/>
      <c r="M110" s="66"/>
      <c r="N110" s="66" t="s">
        <v>80</v>
      </c>
      <c r="O110" s="71"/>
      <c r="P110" s="155"/>
      <c r="Q110" s="33" t="s">
        <v>122</v>
      </c>
      <c r="R110" s="31" t="s">
        <v>118</v>
      </c>
      <c r="S110" s="40"/>
      <c r="T110" s="42">
        <v>100</v>
      </c>
      <c r="U110" s="42">
        <v>0</v>
      </c>
      <c r="V110" s="23" t="s">
        <v>0</v>
      </c>
      <c r="W110" s="28" t="s">
        <v>69</v>
      </c>
      <c r="X110" s="28"/>
      <c r="Y110" s="28"/>
      <c r="Z110" s="28"/>
      <c r="AA110" s="21"/>
      <c r="AB110" s="21"/>
      <c r="AC110" s="21"/>
      <c r="AD110" s="21"/>
      <c r="AE110" s="180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139"/>
    </row>
    <row r="111" spans="1:79" s="19" customFormat="1" ht="12.75" hidden="1" customHeight="1">
      <c r="A111" s="143"/>
      <c r="B111" s="65" t="s">
        <v>113</v>
      </c>
      <c r="C111" s="72">
        <v>2</v>
      </c>
      <c r="D111" s="79">
        <f t="shared" si="8"/>
        <v>2</v>
      </c>
      <c r="E111" s="80">
        <f t="shared" si="8"/>
        <v>2</v>
      </c>
      <c r="F111" s="80">
        <f t="shared" si="8"/>
        <v>2</v>
      </c>
      <c r="G111" s="80">
        <f t="shared" si="8"/>
        <v>2</v>
      </c>
      <c r="H111" s="80">
        <f t="shared" si="8"/>
        <v>2</v>
      </c>
      <c r="I111" s="80">
        <f t="shared" si="8"/>
        <v>2</v>
      </c>
      <c r="J111" s="80">
        <f t="shared" si="8"/>
        <v>2</v>
      </c>
      <c r="K111" s="23">
        <v>1</v>
      </c>
      <c r="L111" s="66"/>
      <c r="M111" s="66"/>
      <c r="N111" s="66" t="s">
        <v>10</v>
      </c>
      <c r="O111" s="71"/>
      <c r="P111" s="155"/>
      <c r="Q111" s="33"/>
      <c r="R111" s="31" t="s">
        <v>112</v>
      </c>
      <c r="S111" s="40" t="s">
        <v>27</v>
      </c>
      <c r="T111" s="42">
        <v>100</v>
      </c>
      <c r="U111" s="42">
        <v>0</v>
      </c>
      <c r="V111" s="23" t="s">
        <v>4</v>
      </c>
      <c r="W111" s="28" t="s">
        <v>69</v>
      </c>
      <c r="X111" s="28"/>
      <c r="Y111" s="28"/>
      <c r="Z111" s="28"/>
      <c r="AA111" s="21"/>
      <c r="AB111" s="21"/>
      <c r="AC111" s="21"/>
      <c r="AD111" s="21"/>
      <c r="AE111" s="180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</row>
    <row r="112" spans="1:79" s="19" customFormat="1" ht="12.75" hidden="1" customHeight="1">
      <c r="A112" s="143"/>
      <c r="B112" s="65"/>
      <c r="C112" s="72">
        <v>2</v>
      </c>
      <c r="D112" s="79">
        <f t="shared" si="8"/>
        <v>2</v>
      </c>
      <c r="E112" s="80">
        <f t="shared" si="8"/>
        <v>2</v>
      </c>
      <c r="F112" s="80">
        <f t="shared" si="8"/>
        <v>2</v>
      </c>
      <c r="G112" s="80">
        <f t="shared" si="8"/>
        <v>2</v>
      </c>
      <c r="H112" s="80">
        <f t="shared" si="8"/>
        <v>2</v>
      </c>
      <c r="I112" s="80">
        <f t="shared" si="8"/>
        <v>2</v>
      </c>
      <c r="J112" s="80">
        <f t="shared" si="8"/>
        <v>2</v>
      </c>
      <c r="K112" s="23"/>
      <c r="L112" s="66"/>
      <c r="M112" s="66"/>
      <c r="N112" s="66" t="s">
        <v>10</v>
      </c>
      <c r="O112" s="71"/>
      <c r="P112" s="155"/>
      <c r="Q112" s="33"/>
      <c r="R112" s="31" t="s">
        <v>72</v>
      </c>
      <c r="S112" s="40"/>
      <c r="T112" s="42">
        <v>0</v>
      </c>
      <c r="U112" s="42">
        <v>0</v>
      </c>
      <c r="V112" s="23" t="s">
        <v>0</v>
      </c>
      <c r="W112" s="28" t="s">
        <v>69</v>
      </c>
      <c r="X112" s="28"/>
      <c r="Y112" s="28"/>
      <c r="Z112" s="28"/>
      <c r="AA112" s="21"/>
      <c r="AB112" s="21"/>
      <c r="AC112" s="21"/>
      <c r="AD112" s="21"/>
      <c r="AE112" s="180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139"/>
      <c r="BT112" s="139"/>
      <c r="BU112" s="139"/>
      <c r="BV112" s="139"/>
      <c r="BW112" s="139"/>
      <c r="BX112" s="139"/>
      <c r="BY112" s="139"/>
      <c r="BZ112" s="139"/>
      <c r="CA112" s="139"/>
    </row>
    <row r="113" spans="1:79" s="19" customFormat="1" ht="12.75" hidden="1" customHeight="1">
      <c r="A113" s="88"/>
      <c r="B113" s="17"/>
      <c r="C113" s="18"/>
      <c r="D113" s="15"/>
      <c r="E113" s="16"/>
      <c r="F113" s="16"/>
      <c r="G113" s="16"/>
      <c r="H113" s="16"/>
      <c r="I113" s="16"/>
      <c r="J113" s="16"/>
      <c r="K113" s="18"/>
      <c r="L113" s="85"/>
      <c r="M113" s="85"/>
      <c r="N113" s="26"/>
      <c r="O113" s="30"/>
      <c r="P113" s="156"/>
      <c r="Q113" s="33"/>
      <c r="R113" s="35"/>
      <c r="S113" s="40"/>
      <c r="T113" s="42"/>
      <c r="U113" s="42"/>
      <c r="V113" s="13"/>
      <c r="W113" s="28"/>
      <c r="X113" s="14"/>
      <c r="Y113" s="14"/>
      <c r="Z113" s="14"/>
      <c r="AA113" s="21"/>
      <c r="AB113" s="21"/>
      <c r="AC113" s="21"/>
      <c r="AD113" s="21"/>
      <c r="AE113" s="180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  <c r="BV113" s="139"/>
      <c r="BW113" s="139"/>
      <c r="BX113" s="139"/>
      <c r="BY113" s="139"/>
      <c r="BZ113" s="139"/>
      <c r="CA113" s="139"/>
    </row>
    <row r="114" spans="1:79" ht="19.5" hidden="1" customHeight="1">
      <c r="A114" s="197" t="s">
        <v>47</v>
      </c>
      <c r="B114" s="198"/>
      <c r="C114" s="198"/>
      <c r="D114" s="198"/>
      <c r="E114" s="198"/>
      <c r="F114" s="198"/>
      <c r="G114" s="198"/>
      <c r="H114" s="198"/>
      <c r="I114" s="198"/>
      <c r="J114" s="198"/>
      <c r="K114" s="198"/>
      <c r="L114" s="198"/>
      <c r="M114" s="198"/>
      <c r="N114" s="198"/>
      <c r="O114" s="198"/>
      <c r="P114" s="198"/>
      <c r="Q114" s="198"/>
      <c r="R114" s="198"/>
      <c r="S114" s="198"/>
      <c r="T114" s="198"/>
      <c r="U114" s="198"/>
      <c r="V114" s="198"/>
      <c r="W114" s="198"/>
      <c r="X114" s="198"/>
      <c r="Y114" s="198"/>
      <c r="Z114" s="198"/>
      <c r="AA114" s="198"/>
      <c r="AB114" s="198"/>
      <c r="AC114" s="198"/>
      <c r="AD114" s="199"/>
      <c r="AE114" s="179"/>
    </row>
    <row r="115" spans="1:79" s="54" customFormat="1" ht="15" hidden="1" customHeight="1">
      <c r="A115" s="92" t="s">
        <v>32</v>
      </c>
      <c r="B115" s="44"/>
      <c r="C115" s="45">
        <v>0</v>
      </c>
      <c r="D115" s="15">
        <f t="shared" ref="D115:J139" si="9">$C115</f>
        <v>0</v>
      </c>
      <c r="E115" s="16">
        <f t="shared" si="9"/>
        <v>0</v>
      </c>
      <c r="F115" s="16">
        <f t="shared" si="9"/>
        <v>0</v>
      </c>
      <c r="G115" s="16">
        <f t="shared" si="9"/>
        <v>0</v>
      </c>
      <c r="H115" s="16">
        <f t="shared" si="9"/>
        <v>0</v>
      </c>
      <c r="I115" s="16">
        <f t="shared" si="9"/>
        <v>0</v>
      </c>
      <c r="J115" s="16">
        <f t="shared" si="9"/>
        <v>0</v>
      </c>
      <c r="K115" s="45">
        <v>1</v>
      </c>
      <c r="L115" s="46"/>
      <c r="M115" s="46"/>
      <c r="N115" s="46" t="s">
        <v>10</v>
      </c>
      <c r="O115" s="47"/>
      <c r="P115" s="47"/>
      <c r="Q115" s="48" t="s">
        <v>29</v>
      </c>
      <c r="R115" s="49" t="s">
        <v>30</v>
      </c>
      <c r="S115" s="50" t="s">
        <v>25</v>
      </c>
      <c r="T115" s="51">
        <v>100</v>
      </c>
      <c r="U115" s="51">
        <v>100</v>
      </c>
      <c r="V115" s="45" t="s">
        <v>4</v>
      </c>
      <c r="W115" s="52" t="s">
        <v>31</v>
      </c>
      <c r="X115" s="52"/>
      <c r="Y115" s="52"/>
      <c r="Z115" s="52"/>
      <c r="AA115" s="53">
        <f>1948.5*15</f>
        <v>29227.5</v>
      </c>
      <c r="AB115" s="53"/>
      <c r="AC115" s="53"/>
      <c r="AD115" s="53"/>
      <c r="AE115" s="181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  <c r="BQ115" s="140"/>
      <c r="BR115" s="140"/>
      <c r="BS115" s="140"/>
      <c r="BT115" s="140"/>
      <c r="BU115" s="140"/>
      <c r="BV115" s="140"/>
      <c r="BW115" s="140"/>
      <c r="BX115" s="140"/>
      <c r="BY115" s="140"/>
      <c r="BZ115" s="140"/>
      <c r="CA115" s="140"/>
    </row>
    <row r="116" spans="1:79" s="19" customFormat="1" ht="12.75" hidden="1" customHeight="1">
      <c r="A116" s="88"/>
      <c r="B116" s="25"/>
      <c r="C116" s="18">
        <v>1</v>
      </c>
      <c r="D116" s="15">
        <f t="shared" si="9"/>
        <v>1</v>
      </c>
      <c r="E116" s="16">
        <f t="shared" si="9"/>
        <v>1</v>
      </c>
      <c r="F116" s="16">
        <f t="shared" si="9"/>
        <v>1</v>
      </c>
      <c r="G116" s="16">
        <f t="shared" si="9"/>
        <v>1</v>
      </c>
      <c r="H116" s="16">
        <f t="shared" si="9"/>
        <v>1</v>
      </c>
      <c r="I116" s="16">
        <f t="shared" si="9"/>
        <v>1</v>
      </c>
      <c r="J116" s="16">
        <f t="shared" si="9"/>
        <v>1</v>
      </c>
      <c r="K116" s="18">
        <v>1</v>
      </c>
      <c r="L116" s="85"/>
      <c r="M116" s="85"/>
      <c r="N116" s="26" t="s">
        <v>10</v>
      </c>
      <c r="O116" s="30">
        <v>1</v>
      </c>
      <c r="P116" s="30"/>
      <c r="Q116" s="22" t="s">
        <v>33</v>
      </c>
      <c r="R116" s="37" t="s">
        <v>44</v>
      </c>
      <c r="S116" s="40" t="s">
        <v>27</v>
      </c>
      <c r="T116" s="41">
        <v>100</v>
      </c>
      <c r="U116" s="42">
        <v>100</v>
      </c>
      <c r="V116" s="23" t="s">
        <v>4</v>
      </c>
      <c r="W116" s="28" t="s">
        <v>51</v>
      </c>
      <c r="X116" s="14"/>
      <c r="Y116" s="14"/>
      <c r="Z116" s="14"/>
      <c r="AA116" s="21"/>
      <c r="AB116" s="21"/>
      <c r="AC116" s="21"/>
      <c r="AD116" s="21"/>
      <c r="AE116" s="180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  <c r="BQ116" s="139"/>
      <c r="BR116" s="139"/>
      <c r="BS116" s="139"/>
      <c r="BT116" s="139"/>
      <c r="BU116" s="139"/>
      <c r="BV116" s="139"/>
      <c r="BW116" s="139"/>
      <c r="BX116" s="139"/>
      <c r="BY116" s="139"/>
      <c r="BZ116" s="139"/>
      <c r="CA116" s="139"/>
    </row>
    <row r="117" spans="1:79" s="19" customFormat="1" ht="12.75" hidden="1" customHeight="1">
      <c r="A117" s="27"/>
      <c r="B117" s="17"/>
      <c r="C117" s="18">
        <v>1</v>
      </c>
      <c r="D117" s="15">
        <f t="shared" si="9"/>
        <v>1</v>
      </c>
      <c r="E117" s="16">
        <f t="shared" si="9"/>
        <v>1</v>
      </c>
      <c r="F117" s="16">
        <f t="shared" si="9"/>
        <v>1</v>
      </c>
      <c r="G117" s="16">
        <f t="shared" si="9"/>
        <v>1</v>
      </c>
      <c r="H117" s="16">
        <f t="shared" si="9"/>
        <v>1</v>
      </c>
      <c r="I117" s="16">
        <f t="shared" si="9"/>
        <v>1</v>
      </c>
      <c r="J117" s="16">
        <f t="shared" si="9"/>
        <v>1</v>
      </c>
      <c r="K117" s="18">
        <v>1</v>
      </c>
      <c r="L117" s="85"/>
      <c r="M117" s="85"/>
      <c r="N117" s="26" t="s">
        <v>10</v>
      </c>
      <c r="O117" s="30">
        <v>2</v>
      </c>
      <c r="P117" s="156"/>
      <c r="Q117" s="67" t="s">
        <v>34</v>
      </c>
      <c r="R117" s="35" t="s">
        <v>35</v>
      </c>
      <c r="S117" s="40" t="s">
        <v>27</v>
      </c>
      <c r="T117" s="41">
        <v>100</v>
      </c>
      <c r="U117" s="42">
        <v>90</v>
      </c>
      <c r="V117" s="23" t="s">
        <v>4</v>
      </c>
      <c r="W117" s="28" t="s">
        <v>69</v>
      </c>
      <c r="X117" s="14"/>
      <c r="Y117" s="14"/>
      <c r="Z117" s="14"/>
      <c r="AA117" s="21"/>
      <c r="AB117" s="21"/>
      <c r="AC117" s="21"/>
      <c r="AD117" s="21"/>
      <c r="AE117" s="180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139"/>
      <c r="BH117" s="139"/>
      <c r="BI117" s="139"/>
      <c r="BJ117" s="139"/>
      <c r="BK117" s="139"/>
      <c r="BL117" s="139"/>
      <c r="BM117" s="139"/>
      <c r="BN117" s="139"/>
      <c r="BO117" s="139"/>
      <c r="BP117" s="139"/>
      <c r="BQ117" s="139"/>
      <c r="BR117" s="139"/>
      <c r="BS117" s="139"/>
      <c r="BT117" s="139"/>
      <c r="BU117" s="139"/>
      <c r="BV117" s="139"/>
      <c r="BW117" s="139"/>
      <c r="BX117" s="139"/>
      <c r="BY117" s="139"/>
      <c r="BZ117" s="139"/>
      <c r="CA117" s="139"/>
    </row>
    <row r="118" spans="1:79" s="19" customFormat="1" ht="12.75" hidden="1" customHeight="1">
      <c r="A118" s="88"/>
      <c r="B118" s="17"/>
      <c r="C118" s="18">
        <v>1</v>
      </c>
      <c r="D118" s="15">
        <f t="shared" si="9"/>
        <v>1</v>
      </c>
      <c r="E118" s="16">
        <f t="shared" si="9"/>
        <v>1</v>
      </c>
      <c r="F118" s="16">
        <f t="shared" si="9"/>
        <v>1</v>
      </c>
      <c r="G118" s="16">
        <f t="shared" si="9"/>
        <v>1</v>
      </c>
      <c r="H118" s="16">
        <f t="shared" si="9"/>
        <v>1</v>
      </c>
      <c r="I118" s="16">
        <f t="shared" si="9"/>
        <v>1</v>
      </c>
      <c r="J118" s="16">
        <f t="shared" si="9"/>
        <v>1</v>
      </c>
      <c r="K118" s="18">
        <v>1</v>
      </c>
      <c r="L118" s="85"/>
      <c r="M118" s="85"/>
      <c r="N118" s="26" t="s">
        <v>10</v>
      </c>
      <c r="O118" s="30">
        <v>3</v>
      </c>
      <c r="P118" s="30"/>
      <c r="Q118" s="68" t="s">
        <v>36</v>
      </c>
      <c r="R118" s="35" t="s">
        <v>37</v>
      </c>
      <c r="S118" s="40" t="s">
        <v>27</v>
      </c>
      <c r="T118" s="41">
        <v>100</v>
      </c>
      <c r="U118" s="42">
        <v>90</v>
      </c>
      <c r="V118" s="23" t="s">
        <v>4</v>
      </c>
      <c r="W118" s="28" t="s">
        <v>69</v>
      </c>
      <c r="X118" s="14"/>
      <c r="Y118" s="14"/>
      <c r="Z118" s="14"/>
      <c r="AA118" s="21"/>
      <c r="AB118" s="21"/>
      <c r="AC118" s="21"/>
      <c r="AD118" s="21"/>
      <c r="AE118" s="180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  <c r="BM118" s="139"/>
      <c r="BN118" s="139"/>
      <c r="BO118" s="139"/>
      <c r="BP118" s="139"/>
      <c r="BQ118" s="139"/>
      <c r="BR118" s="139"/>
      <c r="BS118" s="139"/>
      <c r="BT118" s="139"/>
      <c r="BU118" s="139"/>
      <c r="BV118" s="139"/>
      <c r="BW118" s="139"/>
      <c r="BX118" s="139"/>
      <c r="BY118" s="139"/>
      <c r="BZ118" s="139"/>
      <c r="CA118" s="139"/>
    </row>
    <row r="119" spans="1:79" s="19" customFormat="1" ht="12.75" hidden="1" customHeight="1">
      <c r="A119" s="88"/>
      <c r="B119" s="17"/>
      <c r="C119" s="18">
        <v>1</v>
      </c>
      <c r="D119" s="15">
        <f t="shared" si="9"/>
        <v>1</v>
      </c>
      <c r="E119" s="16">
        <f t="shared" si="9"/>
        <v>1</v>
      </c>
      <c r="F119" s="16">
        <f t="shared" si="9"/>
        <v>1</v>
      </c>
      <c r="G119" s="16">
        <f t="shared" si="9"/>
        <v>1</v>
      </c>
      <c r="H119" s="16">
        <f t="shared" si="9"/>
        <v>1</v>
      </c>
      <c r="I119" s="16">
        <f t="shared" si="9"/>
        <v>1</v>
      </c>
      <c r="J119" s="16">
        <f t="shared" si="9"/>
        <v>1</v>
      </c>
      <c r="K119" s="18">
        <v>2</v>
      </c>
      <c r="L119" s="85"/>
      <c r="M119" s="85"/>
      <c r="N119" s="26" t="s">
        <v>10</v>
      </c>
      <c r="O119" s="30">
        <v>4</v>
      </c>
      <c r="P119" s="156"/>
      <c r="Q119" s="67" t="s">
        <v>38</v>
      </c>
      <c r="R119" s="35" t="s">
        <v>39</v>
      </c>
      <c r="S119" s="40" t="s">
        <v>27</v>
      </c>
      <c r="T119" s="41">
        <v>100</v>
      </c>
      <c r="U119" s="42">
        <v>90</v>
      </c>
      <c r="V119" s="23" t="s">
        <v>4</v>
      </c>
      <c r="W119" s="28" t="s">
        <v>69</v>
      </c>
      <c r="X119" s="14"/>
      <c r="Y119" s="14"/>
      <c r="Z119" s="14"/>
      <c r="AA119" s="21"/>
      <c r="AB119" s="21"/>
      <c r="AC119" s="21"/>
      <c r="AD119" s="21"/>
      <c r="AE119" s="180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  <c r="BJ119" s="139"/>
      <c r="BK119" s="139"/>
      <c r="BL119" s="139"/>
      <c r="BM119" s="139"/>
      <c r="BN119" s="139"/>
      <c r="BO119" s="139"/>
      <c r="BP119" s="139"/>
      <c r="BQ119" s="139"/>
      <c r="BR119" s="139"/>
      <c r="BS119" s="139"/>
      <c r="BT119" s="139"/>
      <c r="BU119" s="139"/>
      <c r="BV119" s="139"/>
      <c r="BW119" s="139"/>
      <c r="BX119" s="139"/>
      <c r="BY119" s="139"/>
      <c r="BZ119" s="139"/>
      <c r="CA119" s="139"/>
    </row>
    <row r="120" spans="1:79" s="19" customFormat="1" ht="12.75" hidden="1" customHeight="1">
      <c r="A120" s="88"/>
      <c r="B120" s="17" t="s">
        <v>52</v>
      </c>
      <c r="C120" s="18">
        <v>1</v>
      </c>
      <c r="D120" s="15">
        <f t="shared" si="9"/>
        <v>1</v>
      </c>
      <c r="E120" s="16">
        <f t="shared" si="9"/>
        <v>1</v>
      </c>
      <c r="F120" s="16">
        <f t="shared" si="9"/>
        <v>1</v>
      </c>
      <c r="G120" s="16">
        <f t="shared" si="9"/>
        <v>1</v>
      </c>
      <c r="H120" s="16">
        <f t="shared" si="9"/>
        <v>1</v>
      </c>
      <c r="I120" s="16">
        <f t="shared" si="9"/>
        <v>1</v>
      </c>
      <c r="J120" s="16">
        <f t="shared" si="9"/>
        <v>1</v>
      </c>
      <c r="K120" s="18">
        <v>1</v>
      </c>
      <c r="L120" s="85"/>
      <c r="M120" s="85"/>
      <c r="N120" s="26" t="s">
        <v>10</v>
      </c>
      <c r="O120" s="30">
        <v>5</v>
      </c>
      <c r="P120" s="156"/>
      <c r="Q120" s="67" t="s">
        <v>40</v>
      </c>
      <c r="R120" s="35" t="s">
        <v>41</v>
      </c>
      <c r="S120" s="40" t="s">
        <v>27</v>
      </c>
      <c r="T120" s="41">
        <v>100</v>
      </c>
      <c r="U120" s="42">
        <v>0</v>
      </c>
      <c r="V120" s="23" t="s">
        <v>0</v>
      </c>
      <c r="W120" s="28" t="s">
        <v>69</v>
      </c>
      <c r="X120" s="14"/>
      <c r="Y120" s="14"/>
      <c r="Z120" s="14"/>
      <c r="AA120" s="21"/>
      <c r="AB120" s="21"/>
      <c r="AC120" s="21"/>
      <c r="AD120" s="21"/>
      <c r="AE120" s="180"/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  <c r="BJ120" s="139"/>
      <c r="BK120" s="139"/>
      <c r="BL120" s="139"/>
      <c r="BM120" s="139"/>
      <c r="BN120" s="139"/>
      <c r="BO120" s="139"/>
      <c r="BP120" s="139"/>
      <c r="BQ120" s="139"/>
      <c r="BR120" s="139"/>
      <c r="BS120" s="139"/>
      <c r="BT120" s="139"/>
      <c r="BU120" s="139"/>
      <c r="BV120" s="139"/>
      <c r="BW120" s="139"/>
      <c r="BX120" s="139"/>
      <c r="BY120" s="139"/>
      <c r="BZ120" s="139"/>
      <c r="CA120" s="139"/>
    </row>
    <row r="121" spans="1:79" s="19" customFormat="1" ht="12.75" hidden="1" customHeight="1">
      <c r="A121" s="27"/>
      <c r="B121" s="25" t="s">
        <v>43</v>
      </c>
      <c r="C121" s="18">
        <v>1</v>
      </c>
      <c r="D121" s="15">
        <f t="shared" si="9"/>
        <v>1</v>
      </c>
      <c r="E121" s="16">
        <f t="shared" si="9"/>
        <v>1</v>
      </c>
      <c r="F121" s="16">
        <f t="shared" si="9"/>
        <v>1</v>
      </c>
      <c r="G121" s="16">
        <f t="shared" si="9"/>
        <v>1</v>
      </c>
      <c r="H121" s="16">
        <f t="shared" si="9"/>
        <v>1</v>
      </c>
      <c r="I121" s="16">
        <f t="shared" si="9"/>
        <v>1</v>
      </c>
      <c r="J121" s="16">
        <f t="shared" si="9"/>
        <v>1</v>
      </c>
      <c r="K121" s="18">
        <v>9</v>
      </c>
      <c r="L121" s="85"/>
      <c r="M121" s="85"/>
      <c r="N121" s="26" t="s">
        <v>10</v>
      </c>
      <c r="O121" s="30">
        <v>6</v>
      </c>
      <c r="P121" s="156"/>
      <c r="Q121" s="33"/>
      <c r="R121" s="35" t="s">
        <v>42</v>
      </c>
      <c r="S121" s="40" t="s">
        <v>11</v>
      </c>
      <c r="T121" s="41">
        <v>100</v>
      </c>
      <c r="U121" s="42">
        <v>0</v>
      </c>
      <c r="V121" s="23" t="s">
        <v>0</v>
      </c>
      <c r="W121" s="14"/>
      <c r="X121" s="14"/>
      <c r="Y121" s="14"/>
      <c r="Z121" s="14"/>
      <c r="AA121" s="21"/>
      <c r="AB121" s="21"/>
      <c r="AC121" s="21"/>
      <c r="AD121" s="21"/>
      <c r="AE121" s="180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39"/>
      <c r="BL121" s="139"/>
      <c r="BM121" s="139"/>
      <c r="BN121" s="139"/>
      <c r="BO121" s="139"/>
      <c r="BP121" s="139"/>
      <c r="BQ121" s="139"/>
      <c r="BR121" s="139"/>
      <c r="BS121" s="139"/>
      <c r="BT121" s="139"/>
      <c r="BU121" s="139"/>
      <c r="BV121" s="139"/>
      <c r="BW121" s="139"/>
      <c r="BX121" s="139"/>
      <c r="BY121" s="139"/>
      <c r="BZ121" s="139"/>
      <c r="CA121" s="139"/>
    </row>
    <row r="122" spans="1:79" s="70" customFormat="1" ht="15" hidden="1" customHeight="1">
      <c r="A122" s="92" t="s">
        <v>32</v>
      </c>
      <c r="B122" s="44" t="s">
        <v>49</v>
      </c>
      <c r="C122" s="45">
        <v>0</v>
      </c>
      <c r="D122" s="15">
        <f t="shared" si="9"/>
        <v>0</v>
      </c>
      <c r="E122" s="16">
        <f t="shared" si="9"/>
        <v>0</v>
      </c>
      <c r="F122" s="16">
        <f t="shared" si="9"/>
        <v>0</v>
      </c>
      <c r="G122" s="16">
        <f t="shared" si="9"/>
        <v>0</v>
      </c>
      <c r="H122" s="16">
        <f t="shared" si="9"/>
        <v>0</v>
      </c>
      <c r="I122" s="16">
        <f t="shared" si="9"/>
        <v>0</v>
      </c>
      <c r="J122" s="16">
        <f t="shared" si="9"/>
        <v>0</v>
      </c>
      <c r="K122" s="45"/>
      <c r="L122" s="46"/>
      <c r="M122" s="46"/>
      <c r="N122" s="60" t="s">
        <v>10</v>
      </c>
      <c r="O122" s="47"/>
      <c r="P122" s="154"/>
      <c r="Q122" s="69" t="s">
        <v>48</v>
      </c>
      <c r="R122" s="74" t="s">
        <v>50</v>
      </c>
      <c r="S122" s="61" t="s">
        <v>24</v>
      </c>
      <c r="T122" s="51">
        <v>100</v>
      </c>
      <c r="U122" s="62">
        <v>100</v>
      </c>
      <c r="V122" s="59" t="s">
        <v>4</v>
      </c>
      <c r="W122" s="52" t="s">
        <v>51</v>
      </c>
      <c r="X122" s="52" t="s">
        <v>69</v>
      </c>
      <c r="Y122" s="52"/>
      <c r="Z122" s="52"/>
      <c r="AA122" s="63"/>
      <c r="AB122" s="63"/>
      <c r="AC122" s="63"/>
      <c r="AD122" s="63"/>
      <c r="AE122" s="182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1"/>
      <c r="AV122" s="141"/>
      <c r="AW122" s="141"/>
      <c r="AX122" s="141"/>
      <c r="AY122" s="141"/>
      <c r="AZ122" s="141"/>
      <c r="BA122" s="141"/>
      <c r="BB122" s="141"/>
      <c r="BC122" s="141"/>
      <c r="BD122" s="141"/>
      <c r="BE122" s="141"/>
      <c r="BF122" s="141"/>
      <c r="BG122" s="141"/>
      <c r="BH122" s="141"/>
      <c r="BI122" s="141"/>
      <c r="BJ122" s="141"/>
      <c r="BK122" s="141"/>
      <c r="BL122" s="141"/>
      <c r="BM122" s="141"/>
      <c r="BN122" s="141"/>
      <c r="BO122" s="141"/>
      <c r="BP122" s="141"/>
      <c r="BQ122" s="141"/>
      <c r="BR122" s="141"/>
      <c r="BS122" s="141"/>
      <c r="BT122" s="141"/>
      <c r="BU122" s="141"/>
      <c r="BV122" s="141"/>
      <c r="BW122" s="141"/>
      <c r="BX122" s="141"/>
      <c r="BY122" s="141"/>
      <c r="BZ122" s="141"/>
      <c r="CA122" s="141"/>
    </row>
    <row r="123" spans="1:79" s="19" customFormat="1" ht="12.75" hidden="1" customHeight="1">
      <c r="A123" s="88"/>
      <c r="B123" s="17"/>
      <c r="C123" s="18">
        <v>1</v>
      </c>
      <c r="D123" s="15">
        <f t="shared" si="9"/>
        <v>1</v>
      </c>
      <c r="E123" s="16">
        <f t="shared" si="9"/>
        <v>1</v>
      </c>
      <c r="F123" s="16">
        <f t="shared" si="9"/>
        <v>1</v>
      </c>
      <c r="G123" s="16">
        <f t="shared" si="9"/>
        <v>1</v>
      </c>
      <c r="H123" s="16">
        <f t="shared" si="9"/>
        <v>1</v>
      </c>
      <c r="I123" s="16">
        <f t="shared" si="9"/>
        <v>1</v>
      </c>
      <c r="J123" s="16">
        <f t="shared" si="9"/>
        <v>1</v>
      </c>
      <c r="K123" s="18">
        <v>1</v>
      </c>
      <c r="L123" s="85"/>
      <c r="M123" s="85"/>
      <c r="N123" s="26" t="s">
        <v>10</v>
      </c>
      <c r="O123" s="30" t="s">
        <v>53</v>
      </c>
      <c r="P123" s="30"/>
      <c r="Q123" s="22" t="s">
        <v>33</v>
      </c>
      <c r="R123" s="37" t="s">
        <v>44</v>
      </c>
      <c r="S123" s="40" t="s">
        <v>27</v>
      </c>
      <c r="T123" s="41">
        <v>100</v>
      </c>
      <c r="U123" s="42">
        <v>100</v>
      </c>
      <c r="V123" s="13" t="s">
        <v>4</v>
      </c>
      <c r="W123" s="28" t="s">
        <v>51</v>
      </c>
      <c r="X123" s="14"/>
      <c r="Y123" s="14"/>
      <c r="Z123" s="14"/>
      <c r="AA123" s="21"/>
      <c r="AB123" s="21"/>
      <c r="AC123" s="21"/>
      <c r="AD123" s="21"/>
      <c r="AE123" s="180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39"/>
      <c r="BG123" s="139"/>
      <c r="BH123" s="139"/>
      <c r="BI123" s="139"/>
      <c r="BJ123" s="139"/>
      <c r="BK123" s="139"/>
      <c r="BL123" s="139"/>
      <c r="BM123" s="139"/>
      <c r="BN123" s="139"/>
      <c r="BO123" s="139"/>
      <c r="BP123" s="139"/>
      <c r="BQ123" s="139"/>
      <c r="BR123" s="139"/>
      <c r="BS123" s="139"/>
      <c r="BT123" s="139"/>
      <c r="BU123" s="139"/>
      <c r="BV123" s="139"/>
      <c r="BW123" s="139"/>
      <c r="BX123" s="139"/>
      <c r="BY123" s="139"/>
      <c r="BZ123" s="139"/>
      <c r="CA123" s="139"/>
    </row>
    <row r="124" spans="1:79" s="19" customFormat="1" ht="12.75" hidden="1" customHeight="1">
      <c r="A124" s="88" t="s">
        <v>58</v>
      </c>
      <c r="B124" s="17" t="s">
        <v>67</v>
      </c>
      <c r="C124" s="18">
        <v>2</v>
      </c>
      <c r="D124" s="15">
        <f t="shared" si="9"/>
        <v>2</v>
      </c>
      <c r="E124" s="16">
        <f t="shared" si="9"/>
        <v>2</v>
      </c>
      <c r="F124" s="16">
        <f t="shared" si="9"/>
        <v>2</v>
      </c>
      <c r="G124" s="16">
        <f t="shared" si="9"/>
        <v>2</v>
      </c>
      <c r="H124" s="16">
        <f t="shared" si="9"/>
        <v>2</v>
      </c>
      <c r="I124" s="16">
        <f t="shared" si="9"/>
        <v>2</v>
      </c>
      <c r="J124" s="16">
        <f t="shared" si="9"/>
        <v>2</v>
      </c>
      <c r="K124" s="18">
        <v>1</v>
      </c>
      <c r="L124" s="85"/>
      <c r="M124" s="85"/>
      <c r="N124" s="26" t="s">
        <v>10</v>
      </c>
      <c r="O124" s="30" t="s">
        <v>58</v>
      </c>
      <c r="P124" s="156"/>
      <c r="Q124" s="33" t="s">
        <v>64</v>
      </c>
      <c r="R124" s="32" t="s">
        <v>65</v>
      </c>
      <c r="S124" s="40" t="s">
        <v>66</v>
      </c>
      <c r="T124" s="41">
        <v>100</v>
      </c>
      <c r="U124" s="42">
        <v>100</v>
      </c>
      <c r="V124" s="13" t="s">
        <v>0</v>
      </c>
      <c r="W124" s="28" t="s">
        <v>51</v>
      </c>
      <c r="X124" s="14"/>
      <c r="Y124" s="14"/>
      <c r="Z124" s="14"/>
      <c r="AA124" s="21"/>
      <c r="AB124" s="21"/>
      <c r="AC124" s="21"/>
      <c r="AD124" s="21"/>
      <c r="AE124" s="180"/>
      <c r="AF124" s="139"/>
      <c r="AG124" s="139"/>
      <c r="AH124" s="139"/>
      <c r="AI124" s="139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139"/>
      <c r="BH124" s="139"/>
      <c r="BI124" s="139"/>
      <c r="BJ124" s="139"/>
      <c r="BK124" s="139"/>
      <c r="BL124" s="139"/>
      <c r="BM124" s="139"/>
      <c r="BN124" s="139"/>
      <c r="BO124" s="139"/>
      <c r="BP124" s="139"/>
      <c r="BQ124" s="139"/>
      <c r="BR124" s="139"/>
      <c r="BS124" s="139"/>
      <c r="BT124" s="139"/>
      <c r="BU124" s="139"/>
      <c r="BV124" s="139"/>
      <c r="BW124" s="139"/>
      <c r="BX124" s="139"/>
      <c r="BY124" s="139"/>
      <c r="BZ124" s="139"/>
      <c r="CA124" s="139"/>
    </row>
    <row r="125" spans="1:79" s="19" customFormat="1" ht="12.75" hidden="1" customHeight="1">
      <c r="A125" s="88"/>
      <c r="B125" s="17"/>
      <c r="C125" s="18">
        <v>1</v>
      </c>
      <c r="D125" s="15">
        <f t="shared" si="9"/>
        <v>1</v>
      </c>
      <c r="E125" s="16">
        <f t="shared" si="9"/>
        <v>1</v>
      </c>
      <c r="F125" s="16">
        <f t="shared" si="9"/>
        <v>1</v>
      </c>
      <c r="G125" s="16">
        <f t="shared" si="9"/>
        <v>1</v>
      </c>
      <c r="H125" s="16">
        <f t="shared" si="9"/>
        <v>1</v>
      </c>
      <c r="I125" s="16">
        <f t="shared" si="9"/>
        <v>1</v>
      </c>
      <c r="J125" s="16">
        <f t="shared" si="9"/>
        <v>1</v>
      </c>
      <c r="K125" s="18">
        <v>1</v>
      </c>
      <c r="L125" s="85"/>
      <c r="M125" s="85"/>
      <c r="N125" s="26" t="s">
        <v>10</v>
      </c>
      <c r="O125" s="30">
        <v>1</v>
      </c>
      <c r="P125" s="156"/>
      <c r="Q125" s="33" t="s">
        <v>54</v>
      </c>
      <c r="R125" s="35" t="s">
        <v>56</v>
      </c>
      <c r="S125" s="40" t="s">
        <v>27</v>
      </c>
      <c r="T125" s="41">
        <v>100</v>
      </c>
      <c r="U125" s="42">
        <v>100</v>
      </c>
      <c r="V125" s="13" t="s">
        <v>4</v>
      </c>
      <c r="W125" s="28" t="s">
        <v>51</v>
      </c>
      <c r="X125" s="14"/>
      <c r="Y125" s="14"/>
      <c r="Z125" s="14"/>
      <c r="AA125" s="21"/>
      <c r="AB125" s="21"/>
      <c r="AC125" s="21"/>
      <c r="AD125" s="21"/>
      <c r="AE125" s="180"/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39"/>
      <c r="AW125" s="139"/>
      <c r="AX125" s="139"/>
      <c r="AY125" s="139"/>
      <c r="AZ125" s="139"/>
      <c r="BA125" s="139"/>
      <c r="BB125" s="139"/>
      <c r="BC125" s="139"/>
      <c r="BD125" s="139"/>
      <c r="BE125" s="139"/>
      <c r="BF125" s="139"/>
      <c r="BG125" s="139"/>
      <c r="BH125" s="139"/>
      <c r="BI125" s="139"/>
      <c r="BJ125" s="139"/>
      <c r="BK125" s="139"/>
      <c r="BL125" s="139"/>
      <c r="BM125" s="139"/>
      <c r="BN125" s="139"/>
      <c r="BO125" s="139"/>
      <c r="BP125" s="139"/>
      <c r="BQ125" s="139"/>
      <c r="BR125" s="139"/>
      <c r="BS125" s="139"/>
      <c r="BT125" s="139"/>
      <c r="BU125" s="139"/>
      <c r="BV125" s="139"/>
      <c r="BW125" s="139"/>
      <c r="BX125" s="139"/>
      <c r="BY125" s="139"/>
      <c r="BZ125" s="139"/>
      <c r="CA125" s="139"/>
    </row>
    <row r="126" spans="1:79" s="19" customFormat="1" ht="12.75" hidden="1" customHeight="1">
      <c r="A126" s="88"/>
      <c r="B126" s="17"/>
      <c r="C126" s="18">
        <v>1</v>
      </c>
      <c r="D126" s="15">
        <f t="shared" si="9"/>
        <v>1</v>
      </c>
      <c r="E126" s="16">
        <f t="shared" si="9"/>
        <v>1</v>
      </c>
      <c r="F126" s="16">
        <f t="shared" si="9"/>
        <v>1</v>
      </c>
      <c r="G126" s="16">
        <f t="shared" si="9"/>
        <v>1</v>
      </c>
      <c r="H126" s="16">
        <f t="shared" si="9"/>
        <v>1</v>
      </c>
      <c r="I126" s="16">
        <f t="shared" si="9"/>
        <v>1</v>
      </c>
      <c r="J126" s="16">
        <f t="shared" si="9"/>
        <v>1</v>
      </c>
      <c r="K126" s="18">
        <v>1</v>
      </c>
      <c r="L126" s="85"/>
      <c r="M126" s="85"/>
      <c r="N126" s="26" t="s">
        <v>10</v>
      </c>
      <c r="O126" s="30">
        <v>2</v>
      </c>
      <c r="P126" s="156"/>
      <c r="Q126" s="33" t="s">
        <v>55</v>
      </c>
      <c r="R126" s="35" t="s">
        <v>57</v>
      </c>
      <c r="S126" s="40" t="s">
        <v>27</v>
      </c>
      <c r="T126" s="41">
        <v>100</v>
      </c>
      <c r="U126" s="42">
        <v>100</v>
      </c>
      <c r="V126" s="13" t="s">
        <v>4</v>
      </c>
      <c r="W126" s="28" t="s">
        <v>51</v>
      </c>
      <c r="X126" s="14"/>
      <c r="Y126" s="14"/>
      <c r="Z126" s="14"/>
      <c r="AA126" s="21"/>
      <c r="AB126" s="21"/>
      <c r="AC126" s="21"/>
      <c r="AD126" s="21"/>
      <c r="AE126" s="180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39"/>
      <c r="AR126" s="139"/>
      <c r="AS126" s="139"/>
      <c r="AT126" s="139"/>
      <c r="AU126" s="139"/>
      <c r="AV126" s="139"/>
      <c r="AW126" s="139"/>
      <c r="AX126" s="139"/>
      <c r="AY126" s="139"/>
      <c r="AZ126" s="139"/>
      <c r="BA126" s="139"/>
      <c r="BB126" s="139"/>
      <c r="BC126" s="139"/>
      <c r="BD126" s="139"/>
      <c r="BE126" s="139"/>
      <c r="BF126" s="139"/>
      <c r="BG126" s="139"/>
      <c r="BH126" s="139"/>
      <c r="BI126" s="139"/>
      <c r="BJ126" s="139"/>
      <c r="BK126" s="139"/>
      <c r="BL126" s="139"/>
      <c r="BM126" s="139"/>
      <c r="BN126" s="139"/>
      <c r="BO126" s="139"/>
      <c r="BP126" s="139"/>
      <c r="BQ126" s="139"/>
      <c r="BR126" s="139"/>
      <c r="BS126" s="139"/>
      <c r="BT126" s="139"/>
      <c r="BU126" s="139"/>
      <c r="BV126" s="139"/>
      <c r="BW126" s="139"/>
      <c r="BX126" s="139"/>
      <c r="BY126" s="139"/>
      <c r="BZ126" s="139"/>
      <c r="CA126" s="139"/>
    </row>
    <row r="127" spans="1:79" s="19" customFormat="1" ht="12.75" hidden="1" customHeight="1">
      <c r="A127" s="143"/>
      <c r="B127" s="25" t="s">
        <v>61</v>
      </c>
      <c r="C127" s="18">
        <v>1</v>
      </c>
      <c r="D127" s="15">
        <f t="shared" si="9"/>
        <v>1</v>
      </c>
      <c r="E127" s="16">
        <f t="shared" si="9"/>
        <v>1</v>
      </c>
      <c r="F127" s="16">
        <f t="shared" si="9"/>
        <v>1</v>
      </c>
      <c r="G127" s="16">
        <f t="shared" si="9"/>
        <v>1</v>
      </c>
      <c r="H127" s="16">
        <f t="shared" si="9"/>
        <v>1</v>
      </c>
      <c r="I127" s="16">
        <f t="shared" si="9"/>
        <v>1</v>
      </c>
      <c r="J127" s="16">
        <f t="shared" si="9"/>
        <v>1</v>
      </c>
      <c r="K127" s="18">
        <v>2</v>
      </c>
      <c r="L127" s="85"/>
      <c r="M127" s="85"/>
      <c r="N127" s="66" t="s">
        <v>10</v>
      </c>
      <c r="O127" s="71" t="s">
        <v>53</v>
      </c>
      <c r="P127" s="155"/>
      <c r="Q127" s="33" t="s">
        <v>59</v>
      </c>
      <c r="R127" s="35" t="s">
        <v>60</v>
      </c>
      <c r="S127" s="40" t="s">
        <v>27</v>
      </c>
      <c r="T127" s="41">
        <v>100</v>
      </c>
      <c r="U127" s="42">
        <v>100</v>
      </c>
      <c r="V127" s="23" t="s">
        <v>4</v>
      </c>
      <c r="W127" s="28" t="s">
        <v>51</v>
      </c>
      <c r="X127" s="14"/>
      <c r="Y127" s="14"/>
      <c r="Z127" s="14"/>
      <c r="AA127" s="21"/>
      <c r="AB127" s="21"/>
      <c r="AC127" s="21"/>
      <c r="AD127" s="21"/>
      <c r="AE127" s="180"/>
      <c r="AF127" s="139"/>
      <c r="AG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39"/>
      <c r="BB127" s="139"/>
      <c r="BC127" s="139"/>
      <c r="BD127" s="139"/>
      <c r="BE127" s="139"/>
      <c r="BF127" s="139"/>
      <c r="BG127" s="139"/>
      <c r="BH127" s="139"/>
      <c r="BI127" s="139"/>
      <c r="BJ127" s="139"/>
      <c r="BK127" s="139"/>
      <c r="BL127" s="139"/>
      <c r="BM127" s="139"/>
      <c r="BN127" s="139"/>
      <c r="BO127" s="139"/>
      <c r="BP127" s="139"/>
      <c r="BQ127" s="139"/>
      <c r="BR127" s="139"/>
      <c r="BS127" s="139"/>
      <c r="BT127" s="139"/>
      <c r="BU127" s="139"/>
      <c r="BV127" s="139"/>
      <c r="BW127" s="139"/>
      <c r="BX127" s="139"/>
      <c r="BY127" s="139"/>
      <c r="BZ127" s="139"/>
      <c r="CA127" s="139"/>
    </row>
    <row r="128" spans="1:79" s="19" customFormat="1" ht="12.75" hidden="1" customHeight="1">
      <c r="A128" s="27"/>
      <c r="B128" s="17"/>
      <c r="C128" s="18">
        <v>1</v>
      </c>
      <c r="D128" s="15">
        <f t="shared" si="9"/>
        <v>1</v>
      </c>
      <c r="E128" s="16">
        <f t="shared" si="9"/>
        <v>1</v>
      </c>
      <c r="F128" s="16">
        <f t="shared" si="9"/>
        <v>1</v>
      </c>
      <c r="G128" s="16">
        <f t="shared" si="9"/>
        <v>1</v>
      </c>
      <c r="H128" s="16">
        <f t="shared" si="9"/>
        <v>1</v>
      </c>
      <c r="I128" s="16">
        <f t="shared" si="9"/>
        <v>1</v>
      </c>
      <c r="J128" s="16">
        <f t="shared" si="9"/>
        <v>1</v>
      </c>
      <c r="K128" s="18">
        <v>4</v>
      </c>
      <c r="L128" s="85"/>
      <c r="M128" s="85"/>
      <c r="N128" s="26" t="s">
        <v>10</v>
      </c>
      <c r="O128" s="30" t="s">
        <v>58</v>
      </c>
      <c r="P128" s="156"/>
      <c r="Q128" s="29"/>
      <c r="R128" s="35" t="s">
        <v>63</v>
      </c>
      <c r="S128" s="40" t="s">
        <v>11</v>
      </c>
      <c r="T128" s="41">
        <v>100</v>
      </c>
      <c r="U128" s="42">
        <v>0</v>
      </c>
      <c r="V128" s="23" t="s">
        <v>0</v>
      </c>
      <c r="W128" s="14"/>
      <c r="X128" s="14"/>
      <c r="Y128" s="14"/>
      <c r="Z128" s="14"/>
      <c r="AA128" s="21"/>
      <c r="AB128" s="21"/>
      <c r="AC128" s="21"/>
      <c r="AD128" s="21"/>
      <c r="AE128" s="180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/>
      <c r="BO128" s="139"/>
      <c r="BP128" s="139"/>
      <c r="BQ128" s="139"/>
      <c r="BR128" s="139"/>
      <c r="BS128" s="139"/>
      <c r="BT128" s="139"/>
      <c r="BU128" s="139"/>
      <c r="BV128" s="139"/>
      <c r="BW128" s="139"/>
      <c r="BX128" s="139"/>
      <c r="BY128" s="139"/>
      <c r="BZ128" s="139"/>
      <c r="CA128" s="139"/>
    </row>
    <row r="129" spans="1:79" s="19" customFormat="1" ht="12.75" hidden="1" customHeight="1">
      <c r="A129" s="27"/>
      <c r="B129" s="17"/>
      <c r="C129" s="18">
        <v>1</v>
      </c>
      <c r="D129" s="15">
        <f t="shared" si="9"/>
        <v>1</v>
      </c>
      <c r="E129" s="16">
        <f t="shared" si="9"/>
        <v>1</v>
      </c>
      <c r="F129" s="16">
        <f t="shared" si="9"/>
        <v>1</v>
      </c>
      <c r="G129" s="16">
        <f t="shared" si="9"/>
        <v>1</v>
      </c>
      <c r="H129" s="16">
        <f t="shared" si="9"/>
        <v>1</v>
      </c>
      <c r="I129" s="16">
        <f t="shared" si="9"/>
        <v>1</v>
      </c>
      <c r="J129" s="16">
        <f t="shared" si="9"/>
        <v>1</v>
      </c>
      <c r="K129" s="18">
        <v>4</v>
      </c>
      <c r="L129" s="85"/>
      <c r="M129" s="85"/>
      <c r="N129" s="26" t="s">
        <v>10</v>
      </c>
      <c r="O129" s="30" t="s">
        <v>58</v>
      </c>
      <c r="P129" s="156"/>
      <c r="Q129" s="29"/>
      <c r="R129" s="35" t="s">
        <v>62</v>
      </c>
      <c r="S129" s="40" t="s">
        <v>11</v>
      </c>
      <c r="T129" s="41">
        <v>100</v>
      </c>
      <c r="U129" s="42">
        <v>0</v>
      </c>
      <c r="V129" s="23" t="s">
        <v>0</v>
      </c>
      <c r="W129" s="14"/>
      <c r="X129" s="14"/>
      <c r="Y129" s="14"/>
      <c r="Z129" s="14"/>
      <c r="AA129" s="21"/>
      <c r="AB129" s="21"/>
      <c r="AC129" s="21"/>
      <c r="AD129" s="21"/>
      <c r="AE129" s="180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  <c r="BQ129" s="139"/>
      <c r="BR129" s="139"/>
      <c r="BS129" s="139"/>
      <c r="BT129" s="139"/>
      <c r="BU129" s="139"/>
      <c r="BV129" s="139"/>
      <c r="BW129" s="139"/>
      <c r="BX129" s="139"/>
      <c r="BY129" s="139"/>
      <c r="BZ129" s="139"/>
      <c r="CA129" s="139"/>
    </row>
    <row r="130" spans="1:79" s="70" customFormat="1" ht="15" hidden="1" customHeight="1">
      <c r="A130" s="92" t="s">
        <v>58</v>
      </c>
      <c r="B130" s="25" t="s">
        <v>89</v>
      </c>
      <c r="C130" s="45">
        <v>0</v>
      </c>
      <c r="D130" s="15">
        <f t="shared" si="9"/>
        <v>0</v>
      </c>
      <c r="E130" s="16">
        <f t="shared" si="9"/>
        <v>0</v>
      </c>
      <c r="F130" s="16">
        <f t="shared" si="9"/>
        <v>0</v>
      </c>
      <c r="G130" s="16">
        <f t="shared" si="9"/>
        <v>0</v>
      </c>
      <c r="H130" s="16">
        <f t="shared" si="9"/>
        <v>0</v>
      </c>
      <c r="I130" s="16">
        <f t="shared" si="9"/>
        <v>0</v>
      </c>
      <c r="J130" s="16">
        <f t="shared" si="9"/>
        <v>0</v>
      </c>
      <c r="K130" s="45">
        <v>2</v>
      </c>
      <c r="L130" s="46"/>
      <c r="M130" s="46"/>
      <c r="N130" s="60" t="s">
        <v>10</v>
      </c>
      <c r="O130" s="47"/>
      <c r="P130" s="154"/>
      <c r="Q130" s="69" t="s">
        <v>81</v>
      </c>
      <c r="R130" s="74" t="s">
        <v>82</v>
      </c>
      <c r="S130" s="50" t="s">
        <v>25</v>
      </c>
      <c r="T130" s="51">
        <v>90</v>
      </c>
      <c r="U130" s="62">
        <v>0</v>
      </c>
      <c r="V130" s="59" t="s">
        <v>4</v>
      </c>
      <c r="W130" s="52" t="s">
        <v>69</v>
      </c>
      <c r="X130" s="52" t="s">
        <v>51</v>
      </c>
      <c r="Y130" s="52" t="s">
        <v>69</v>
      </c>
      <c r="Z130" s="52"/>
      <c r="AA130" s="63"/>
      <c r="AB130" s="63"/>
      <c r="AC130" s="63"/>
      <c r="AD130" s="63"/>
      <c r="AE130" s="182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  <c r="AX130" s="141"/>
      <c r="AY130" s="141"/>
      <c r="AZ130" s="141"/>
      <c r="BA130" s="141"/>
      <c r="BB130" s="141"/>
      <c r="BC130" s="141"/>
      <c r="BD130" s="141"/>
      <c r="BE130" s="141"/>
      <c r="BF130" s="141"/>
      <c r="BG130" s="141"/>
      <c r="BH130" s="141"/>
      <c r="BI130" s="141"/>
      <c r="BJ130" s="141"/>
      <c r="BK130" s="141"/>
      <c r="BL130" s="141"/>
      <c r="BM130" s="141"/>
      <c r="BN130" s="141"/>
      <c r="BO130" s="141"/>
      <c r="BP130" s="141"/>
      <c r="BQ130" s="141"/>
      <c r="BR130" s="141"/>
      <c r="BS130" s="141"/>
      <c r="BT130" s="141"/>
      <c r="BU130" s="141"/>
      <c r="BV130" s="141"/>
      <c r="BW130" s="141"/>
      <c r="BX130" s="141"/>
      <c r="BY130" s="141"/>
      <c r="BZ130" s="141"/>
      <c r="CA130" s="141"/>
    </row>
    <row r="131" spans="1:79" s="19" customFormat="1" ht="12.75" hidden="1" customHeight="1">
      <c r="A131" s="88" t="s">
        <v>86</v>
      </c>
      <c r="B131" s="17"/>
      <c r="C131" s="18">
        <v>1</v>
      </c>
      <c r="D131" s="15">
        <f t="shared" si="9"/>
        <v>1</v>
      </c>
      <c r="E131" s="16">
        <f t="shared" si="9"/>
        <v>1</v>
      </c>
      <c r="F131" s="16">
        <f t="shared" si="9"/>
        <v>1</v>
      </c>
      <c r="G131" s="16">
        <f t="shared" si="9"/>
        <v>1</v>
      </c>
      <c r="H131" s="16">
        <f t="shared" si="9"/>
        <v>1</v>
      </c>
      <c r="I131" s="16">
        <f t="shared" si="9"/>
        <v>1</v>
      </c>
      <c r="J131" s="16">
        <f t="shared" si="9"/>
        <v>1</v>
      </c>
      <c r="K131" s="18">
        <v>1</v>
      </c>
      <c r="L131" s="85"/>
      <c r="M131" s="85"/>
      <c r="N131" s="26" t="s">
        <v>10</v>
      </c>
      <c r="O131" s="30"/>
      <c r="P131" s="156"/>
      <c r="Q131" s="33" t="s">
        <v>77</v>
      </c>
      <c r="R131" s="35" t="s">
        <v>70</v>
      </c>
      <c r="S131" s="40" t="s">
        <v>27</v>
      </c>
      <c r="T131" s="41">
        <v>100</v>
      </c>
      <c r="U131" s="42">
        <v>90</v>
      </c>
      <c r="V131" s="23" t="s">
        <v>4</v>
      </c>
      <c r="W131" s="28" t="s">
        <v>69</v>
      </c>
      <c r="X131" s="28" t="s">
        <v>87</v>
      </c>
      <c r="Y131" s="28" t="s">
        <v>69</v>
      </c>
      <c r="Z131" s="14"/>
      <c r="AA131" s="21">
        <f>2780*30</f>
        <v>83400</v>
      </c>
      <c r="AB131" s="21"/>
      <c r="AC131" s="21"/>
      <c r="AD131" s="21"/>
      <c r="AE131" s="180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39"/>
      <c r="BR131" s="139"/>
      <c r="BS131" s="139"/>
      <c r="BT131" s="139"/>
      <c r="BU131" s="139"/>
      <c r="BV131" s="139"/>
      <c r="BW131" s="139"/>
      <c r="BX131" s="139"/>
      <c r="BY131" s="139"/>
      <c r="BZ131" s="139"/>
      <c r="CA131" s="139"/>
    </row>
    <row r="132" spans="1:79" s="19" customFormat="1" ht="12.75" hidden="1" customHeight="1">
      <c r="A132" s="88" t="s">
        <v>58</v>
      </c>
      <c r="B132" s="17" t="s">
        <v>67</v>
      </c>
      <c r="C132" s="18">
        <v>2</v>
      </c>
      <c r="D132" s="15">
        <f t="shared" si="9"/>
        <v>2</v>
      </c>
      <c r="E132" s="16">
        <f t="shared" si="9"/>
        <v>2</v>
      </c>
      <c r="F132" s="16">
        <f t="shared" si="9"/>
        <v>2</v>
      </c>
      <c r="G132" s="16">
        <f t="shared" si="9"/>
        <v>2</v>
      </c>
      <c r="H132" s="16">
        <f t="shared" si="9"/>
        <v>2</v>
      </c>
      <c r="I132" s="16">
        <f t="shared" si="9"/>
        <v>2</v>
      </c>
      <c r="J132" s="16">
        <f t="shared" si="9"/>
        <v>2</v>
      </c>
      <c r="K132" s="18">
        <v>1</v>
      </c>
      <c r="L132" s="85"/>
      <c r="M132" s="85"/>
      <c r="N132" s="26" t="s">
        <v>10</v>
      </c>
      <c r="O132" s="30"/>
      <c r="P132" s="156"/>
      <c r="Q132" s="33" t="s">
        <v>64</v>
      </c>
      <c r="R132" s="32" t="s">
        <v>65</v>
      </c>
      <c r="S132" s="40" t="s">
        <v>66</v>
      </c>
      <c r="T132" s="41">
        <v>100</v>
      </c>
      <c r="U132" s="42">
        <v>100</v>
      </c>
      <c r="V132" s="13" t="s">
        <v>0</v>
      </c>
      <c r="W132" s="28" t="s">
        <v>69</v>
      </c>
      <c r="X132" s="28" t="s">
        <v>51</v>
      </c>
      <c r="Y132" s="14"/>
      <c r="Z132" s="14"/>
      <c r="AA132" s="21"/>
      <c r="AB132" s="21"/>
      <c r="AC132" s="21"/>
      <c r="AD132" s="21"/>
      <c r="AE132" s="180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  <c r="BQ132" s="139"/>
      <c r="BR132" s="139"/>
      <c r="BS132" s="139"/>
      <c r="BT132" s="139"/>
      <c r="BU132" s="139"/>
      <c r="BV132" s="139"/>
      <c r="BW132" s="139"/>
      <c r="BX132" s="139"/>
      <c r="BY132" s="139"/>
      <c r="BZ132" s="139"/>
      <c r="CA132" s="139"/>
    </row>
    <row r="133" spans="1:79" s="19" customFormat="1" ht="12.75" hidden="1" customHeight="1">
      <c r="A133" s="88"/>
      <c r="B133" s="78" t="s">
        <v>93</v>
      </c>
      <c r="C133" s="18">
        <v>1</v>
      </c>
      <c r="D133" s="15">
        <f t="shared" si="9"/>
        <v>1</v>
      </c>
      <c r="E133" s="16">
        <f t="shared" si="9"/>
        <v>1</v>
      </c>
      <c r="F133" s="16">
        <f t="shared" si="9"/>
        <v>1</v>
      </c>
      <c r="G133" s="16">
        <f t="shared" si="9"/>
        <v>1</v>
      </c>
      <c r="H133" s="16">
        <f t="shared" si="9"/>
        <v>1</v>
      </c>
      <c r="I133" s="16">
        <f t="shared" si="9"/>
        <v>1</v>
      </c>
      <c r="J133" s="16">
        <f t="shared" si="9"/>
        <v>1</v>
      </c>
      <c r="K133" s="18">
        <v>1</v>
      </c>
      <c r="L133" s="85"/>
      <c r="M133" s="85"/>
      <c r="N133" s="66" t="s">
        <v>10</v>
      </c>
      <c r="O133" s="30"/>
      <c r="P133" s="156"/>
      <c r="Q133" s="33" t="s">
        <v>91</v>
      </c>
      <c r="R133" s="35" t="s">
        <v>90</v>
      </c>
      <c r="S133" s="40" t="s">
        <v>24</v>
      </c>
      <c r="T133" s="41">
        <v>50</v>
      </c>
      <c r="U133" s="42">
        <v>0</v>
      </c>
      <c r="V133" s="23" t="s">
        <v>4</v>
      </c>
      <c r="W133" s="28" t="s">
        <v>69</v>
      </c>
      <c r="X133" s="28" t="s">
        <v>51</v>
      </c>
      <c r="Y133" s="14"/>
      <c r="Z133" s="14"/>
      <c r="AA133" s="21"/>
      <c r="AB133" s="21"/>
      <c r="AC133" s="21"/>
      <c r="AD133" s="21"/>
      <c r="AE133" s="180"/>
      <c r="AF133" s="139"/>
      <c r="AG133" s="139"/>
      <c r="AH133" s="139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39"/>
      <c r="BR133" s="139"/>
      <c r="BS133" s="139"/>
      <c r="BT133" s="139"/>
      <c r="BU133" s="139"/>
      <c r="BV133" s="139"/>
      <c r="BW133" s="139"/>
      <c r="BX133" s="139"/>
      <c r="BY133" s="139"/>
      <c r="BZ133" s="139"/>
      <c r="CA133" s="139"/>
    </row>
    <row r="134" spans="1:79" s="19" customFormat="1" ht="12.75" hidden="1" customHeight="1">
      <c r="A134" s="88"/>
      <c r="B134" s="17"/>
      <c r="C134" s="18">
        <v>2</v>
      </c>
      <c r="D134" s="15">
        <f t="shared" si="9"/>
        <v>2</v>
      </c>
      <c r="E134" s="16">
        <f t="shared" si="9"/>
        <v>2</v>
      </c>
      <c r="F134" s="16">
        <f t="shared" si="9"/>
        <v>2</v>
      </c>
      <c r="G134" s="16">
        <f t="shared" si="9"/>
        <v>2</v>
      </c>
      <c r="H134" s="16">
        <f t="shared" si="9"/>
        <v>2</v>
      </c>
      <c r="I134" s="16">
        <f t="shared" si="9"/>
        <v>2</v>
      </c>
      <c r="J134" s="16">
        <f t="shared" si="9"/>
        <v>2</v>
      </c>
      <c r="K134" s="18">
        <v>1</v>
      </c>
      <c r="L134" s="85"/>
      <c r="M134" s="85"/>
      <c r="N134" s="26" t="s">
        <v>10</v>
      </c>
      <c r="O134" s="30"/>
      <c r="P134" s="156"/>
      <c r="Q134" s="33" t="s">
        <v>78</v>
      </c>
      <c r="R134" s="32" t="s">
        <v>79</v>
      </c>
      <c r="S134" s="40" t="s">
        <v>27</v>
      </c>
      <c r="T134" s="41">
        <v>100</v>
      </c>
      <c r="U134" s="42">
        <v>100</v>
      </c>
      <c r="V134" s="13" t="s">
        <v>4</v>
      </c>
      <c r="W134" s="28" t="s">
        <v>69</v>
      </c>
      <c r="X134" s="28"/>
      <c r="Y134" s="14"/>
      <c r="Z134" s="14"/>
      <c r="AA134" s="21">
        <f>100*30</f>
        <v>3000</v>
      </c>
      <c r="AB134" s="21"/>
      <c r="AC134" s="21"/>
      <c r="AD134" s="21"/>
      <c r="AE134" s="180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  <c r="BJ134" s="139"/>
      <c r="BK134" s="139"/>
      <c r="BL134" s="139"/>
      <c r="BM134" s="139"/>
      <c r="BN134" s="139"/>
      <c r="BO134" s="139"/>
      <c r="BP134" s="139"/>
      <c r="BQ134" s="139"/>
      <c r="BR134" s="139"/>
      <c r="BS134" s="139"/>
      <c r="BT134" s="139"/>
      <c r="BU134" s="139"/>
      <c r="BV134" s="139"/>
      <c r="BW134" s="139"/>
      <c r="BX134" s="139"/>
      <c r="BY134" s="139"/>
      <c r="BZ134" s="139"/>
      <c r="CA134" s="139"/>
    </row>
    <row r="135" spans="1:79" s="19" customFormat="1" ht="12.75" hidden="1" customHeight="1">
      <c r="A135" s="88"/>
      <c r="B135" s="17"/>
      <c r="C135" s="18">
        <v>2</v>
      </c>
      <c r="D135" s="15">
        <f t="shared" si="9"/>
        <v>2</v>
      </c>
      <c r="E135" s="16">
        <f t="shared" si="9"/>
        <v>2</v>
      </c>
      <c r="F135" s="16">
        <f t="shared" si="9"/>
        <v>2</v>
      </c>
      <c r="G135" s="16">
        <f t="shared" si="9"/>
        <v>2</v>
      </c>
      <c r="H135" s="16">
        <f t="shared" si="9"/>
        <v>2</v>
      </c>
      <c r="I135" s="16">
        <f t="shared" si="9"/>
        <v>2</v>
      </c>
      <c r="J135" s="16">
        <f t="shared" si="9"/>
        <v>2</v>
      </c>
      <c r="K135" s="18">
        <v>2</v>
      </c>
      <c r="L135" s="85"/>
      <c r="M135" s="85"/>
      <c r="N135" s="26" t="s">
        <v>10</v>
      </c>
      <c r="O135" s="30"/>
      <c r="P135" s="156"/>
      <c r="Q135" s="33" t="s">
        <v>85</v>
      </c>
      <c r="R135" s="32" t="s">
        <v>84</v>
      </c>
      <c r="S135" s="40" t="s">
        <v>27</v>
      </c>
      <c r="T135" s="41">
        <v>90</v>
      </c>
      <c r="U135" s="42">
        <v>0</v>
      </c>
      <c r="V135" s="13" t="s">
        <v>4</v>
      </c>
      <c r="W135" s="28" t="s">
        <v>69</v>
      </c>
      <c r="X135" s="28"/>
      <c r="Y135" s="14"/>
      <c r="Z135" s="14"/>
      <c r="AA135" s="21"/>
      <c r="AB135" s="21"/>
      <c r="AC135" s="21"/>
      <c r="AD135" s="21"/>
      <c r="AE135" s="180"/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  <c r="BQ135" s="139"/>
      <c r="BR135" s="139"/>
      <c r="BS135" s="139"/>
      <c r="BT135" s="139"/>
      <c r="BU135" s="139"/>
      <c r="BV135" s="139"/>
      <c r="BW135" s="139"/>
      <c r="BX135" s="139"/>
      <c r="BY135" s="139"/>
      <c r="BZ135" s="139"/>
      <c r="CA135" s="139"/>
    </row>
    <row r="136" spans="1:79" s="19" customFormat="1" ht="12.75" hidden="1" customHeight="1">
      <c r="A136" s="88"/>
      <c r="B136" s="17"/>
      <c r="C136" s="18">
        <v>2</v>
      </c>
      <c r="D136" s="15">
        <f t="shared" si="9"/>
        <v>2</v>
      </c>
      <c r="E136" s="16">
        <f t="shared" si="9"/>
        <v>2</v>
      </c>
      <c r="F136" s="16">
        <f t="shared" si="9"/>
        <v>2</v>
      </c>
      <c r="G136" s="16">
        <f t="shared" si="9"/>
        <v>2</v>
      </c>
      <c r="H136" s="16">
        <f t="shared" si="9"/>
        <v>2</v>
      </c>
      <c r="I136" s="16">
        <f t="shared" si="9"/>
        <v>2</v>
      </c>
      <c r="J136" s="16">
        <f t="shared" si="9"/>
        <v>2</v>
      </c>
      <c r="K136" s="18">
        <v>60</v>
      </c>
      <c r="L136" s="85"/>
      <c r="M136" s="85"/>
      <c r="N136" s="26" t="s">
        <v>80</v>
      </c>
      <c r="O136" s="30"/>
      <c r="P136" s="156"/>
      <c r="Q136" s="33"/>
      <c r="R136" s="32" t="s">
        <v>88</v>
      </c>
      <c r="S136" s="40" t="s">
        <v>27</v>
      </c>
      <c r="T136" s="41">
        <v>0</v>
      </c>
      <c r="U136" s="42">
        <v>0</v>
      </c>
      <c r="V136" s="13" t="s">
        <v>0</v>
      </c>
      <c r="W136" s="28" t="s">
        <v>69</v>
      </c>
      <c r="X136" s="28"/>
      <c r="Y136" s="14"/>
      <c r="Z136" s="14"/>
      <c r="AA136" s="21"/>
      <c r="AB136" s="21"/>
      <c r="AC136" s="21"/>
      <c r="AD136" s="21"/>
      <c r="AE136" s="180"/>
      <c r="AF136" s="139"/>
      <c r="AG136" s="139"/>
      <c r="AH136" s="139"/>
      <c r="AI136" s="139"/>
      <c r="AJ136" s="139"/>
      <c r="AK136" s="139"/>
      <c r="AL136" s="139"/>
      <c r="AM136" s="139"/>
      <c r="AN136" s="139"/>
      <c r="AO136" s="139"/>
      <c r="AP136" s="139"/>
      <c r="AQ136" s="139"/>
      <c r="AR136" s="139"/>
      <c r="AS136" s="139"/>
      <c r="AT136" s="139"/>
      <c r="AU136" s="139"/>
      <c r="AV136" s="139"/>
      <c r="AW136" s="139"/>
      <c r="AX136" s="139"/>
      <c r="AY136" s="139"/>
      <c r="AZ136" s="139"/>
      <c r="BA136" s="139"/>
      <c r="BB136" s="139"/>
      <c r="BC136" s="139"/>
      <c r="BD136" s="139"/>
      <c r="BE136" s="139"/>
      <c r="BF136" s="139"/>
      <c r="BG136" s="139"/>
      <c r="BH136" s="139"/>
      <c r="BI136" s="139"/>
      <c r="BJ136" s="139"/>
      <c r="BK136" s="139"/>
      <c r="BL136" s="139"/>
      <c r="BM136" s="139"/>
      <c r="BN136" s="139"/>
      <c r="BO136" s="139"/>
      <c r="BP136" s="139"/>
      <c r="BQ136" s="139"/>
      <c r="BR136" s="139"/>
      <c r="BS136" s="139"/>
      <c r="BT136" s="139"/>
      <c r="BU136" s="139"/>
      <c r="BV136" s="139"/>
      <c r="BW136" s="139"/>
      <c r="BX136" s="139"/>
      <c r="BY136" s="139"/>
      <c r="BZ136" s="139"/>
      <c r="CA136" s="139"/>
    </row>
    <row r="137" spans="1:79" s="19" customFormat="1" ht="12.75" hidden="1" customHeight="1">
      <c r="A137" s="88"/>
      <c r="B137" s="78" t="s">
        <v>92</v>
      </c>
      <c r="C137" s="18">
        <v>1</v>
      </c>
      <c r="D137" s="15">
        <f t="shared" si="9"/>
        <v>1</v>
      </c>
      <c r="E137" s="16">
        <f t="shared" si="9"/>
        <v>1</v>
      </c>
      <c r="F137" s="16">
        <f t="shared" si="9"/>
        <v>1</v>
      </c>
      <c r="G137" s="16">
        <f t="shared" si="9"/>
        <v>1</v>
      </c>
      <c r="H137" s="16">
        <f t="shared" si="9"/>
        <v>1</v>
      </c>
      <c r="I137" s="16">
        <f t="shared" si="9"/>
        <v>1</v>
      </c>
      <c r="J137" s="16">
        <f t="shared" si="9"/>
        <v>1</v>
      </c>
      <c r="K137" s="18">
        <v>1</v>
      </c>
      <c r="L137" s="85"/>
      <c r="M137" s="85"/>
      <c r="N137" s="26" t="s">
        <v>10</v>
      </c>
      <c r="O137" s="30"/>
      <c r="P137" s="156"/>
      <c r="Q137" s="33" t="s">
        <v>83</v>
      </c>
      <c r="R137" s="35" t="s">
        <v>131</v>
      </c>
      <c r="S137" s="40" t="s">
        <v>11</v>
      </c>
      <c r="T137" s="41">
        <v>90</v>
      </c>
      <c r="U137" s="42">
        <v>90</v>
      </c>
      <c r="V137" s="13" t="s">
        <v>4</v>
      </c>
      <c r="W137" s="28" t="s">
        <v>69</v>
      </c>
      <c r="X137" s="28" t="s">
        <v>51</v>
      </c>
      <c r="Y137" s="14"/>
      <c r="Z137" s="14"/>
      <c r="AA137" s="21">
        <f>4000*30</f>
        <v>120000</v>
      </c>
      <c r="AB137" s="21"/>
      <c r="AC137" s="21"/>
      <c r="AD137" s="21"/>
      <c r="AE137" s="180"/>
      <c r="AF137" s="139"/>
      <c r="AG137" s="139"/>
      <c r="AH137" s="139"/>
      <c r="AI137" s="139"/>
      <c r="AJ137" s="139"/>
      <c r="AK137" s="139"/>
      <c r="AL137" s="139"/>
      <c r="AM137" s="139"/>
      <c r="AN137" s="139"/>
      <c r="AO137" s="139"/>
      <c r="AP137" s="139"/>
      <c r="AQ137" s="139"/>
      <c r="AR137" s="139"/>
      <c r="AS137" s="139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39"/>
      <c r="BE137" s="139"/>
      <c r="BF137" s="139"/>
      <c r="BG137" s="139"/>
      <c r="BH137" s="139"/>
      <c r="BI137" s="139"/>
      <c r="BJ137" s="139"/>
      <c r="BK137" s="139"/>
      <c r="BL137" s="139"/>
      <c r="BM137" s="139"/>
      <c r="BN137" s="139"/>
      <c r="BO137" s="139"/>
      <c r="BP137" s="139"/>
      <c r="BQ137" s="139"/>
      <c r="BR137" s="139"/>
      <c r="BS137" s="139"/>
      <c r="BT137" s="139"/>
      <c r="BU137" s="139"/>
      <c r="BV137" s="139"/>
      <c r="BW137" s="139"/>
      <c r="BX137" s="139"/>
      <c r="BY137" s="139"/>
      <c r="BZ137" s="139"/>
      <c r="CA137" s="139"/>
    </row>
    <row r="138" spans="1:79" s="19" customFormat="1" ht="12.75" hidden="1" customHeight="1">
      <c r="A138" s="88"/>
      <c r="B138" s="17"/>
      <c r="C138" s="18">
        <v>2</v>
      </c>
      <c r="D138" s="15">
        <f t="shared" si="9"/>
        <v>2</v>
      </c>
      <c r="E138" s="16">
        <f t="shared" si="9"/>
        <v>2</v>
      </c>
      <c r="F138" s="16">
        <f t="shared" si="9"/>
        <v>2</v>
      </c>
      <c r="G138" s="16">
        <f t="shared" si="9"/>
        <v>2</v>
      </c>
      <c r="H138" s="16">
        <f t="shared" si="9"/>
        <v>2</v>
      </c>
      <c r="I138" s="16">
        <f t="shared" si="9"/>
        <v>2</v>
      </c>
      <c r="J138" s="16">
        <f t="shared" si="9"/>
        <v>2</v>
      </c>
      <c r="K138" s="18">
        <v>2</v>
      </c>
      <c r="L138" s="85"/>
      <c r="M138" s="85"/>
      <c r="N138" s="26" t="s">
        <v>10</v>
      </c>
      <c r="O138" s="30"/>
      <c r="P138" s="156"/>
      <c r="Q138" s="33" t="s">
        <v>94</v>
      </c>
      <c r="R138" s="32" t="s">
        <v>132</v>
      </c>
      <c r="S138" s="40" t="s">
        <v>27</v>
      </c>
      <c r="T138" s="41">
        <v>100</v>
      </c>
      <c r="U138" s="42">
        <v>90</v>
      </c>
      <c r="V138" s="13" t="s">
        <v>4</v>
      </c>
      <c r="W138" s="28" t="s">
        <v>69</v>
      </c>
      <c r="X138" s="28"/>
      <c r="Y138" s="14"/>
      <c r="Z138" s="14"/>
      <c r="AA138" s="21"/>
      <c r="AB138" s="21"/>
      <c r="AC138" s="21"/>
      <c r="AD138" s="21"/>
      <c r="AE138" s="180"/>
      <c r="AF138" s="139"/>
      <c r="AG138" s="139"/>
      <c r="AH138" s="139"/>
      <c r="AI138" s="139"/>
      <c r="AJ138" s="139"/>
      <c r="AK138" s="139"/>
      <c r="AL138" s="139"/>
      <c r="AM138" s="139"/>
      <c r="AN138" s="139"/>
      <c r="AO138" s="139"/>
      <c r="AP138" s="139"/>
      <c r="AQ138" s="139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139"/>
      <c r="BH138" s="139"/>
      <c r="BI138" s="139"/>
      <c r="BJ138" s="139"/>
      <c r="BK138" s="139"/>
      <c r="BL138" s="139"/>
      <c r="BM138" s="139"/>
      <c r="BN138" s="139"/>
      <c r="BO138" s="139"/>
      <c r="BP138" s="139"/>
      <c r="BQ138" s="139"/>
      <c r="BR138" s="139"/>
      <c r="BS138" s="139"/>
      <c r="BT138" s="139"/>
      <c r="BU138" s="139"/>
      <c r="BV138" s="139"/>
      <c r="BW138" s="139"/>
      <c r="BX138" s="139"/>
      <c r="BY138" s="139"/>
      <c r="BZ138" s="139"/>
      <c r="CA138" s="139"/>
    </row>
    <row r="139" spans="1:79" s="19" customFormat="1" ht="12.75" hidden="1" customHeight="1">
      <c r="A139" s="88"/>
      <c r="B139" s="17"/>
      <c r="C139" s="18">
        <v>2</v>
      </c>
      <c r="D139" s="15">
        <f t="shared" si="9"/>
        <v>2</v>
      </c>
      <c r="E139" s="16">
        <f t="shared" si="9"/>
        <v>2</v>
      </c>
      <c r="F139" s="16">
        <f t="shared" si="9"/>
        <v>2</v>
      </c>
      <c r="G139" s="16">
        <f t="shared" si="9"/>
        <v>2</v>
      </c>
      <c r="H139" s="16">
        <f t="shared" si="9"/>
        <v>2</v>
      </c>
      <c r="I139" s="16">
        <f t="shared" si="9"/>
        <v>2</v>
      </c>
      <c r="J139" s="16">
        <f t="shared" si="9"/>
        <v>2</v>
      </c>
      <c r="K139" s="18">
        <v>2</v>
      </c>
      <c r="L139" s="85"/>
      <c r="M139" s="85"/>
      <c r="N139" s="26" t="s">
        <v>10</v>
      </c>
      <c r="O139" s="30"/>
      <c r="P139" s="156"/>
      <c r="Q139" s="33" t="s">
        <v>95</v>
      </c>
      <c r="R139" s="32" t="s">
        <v>133</v>
      </c>
      <c r="S139" s="40" t="s">
        <v>27</v>
      </c>
      <c r="T139" s="41">
        <v>100</v>
      </c>
      <c r="U139" s="42">
        <v>90</v>
      </c>
      <c r="V139" s="13" t="s">
        <v>4</v>
      </c>
      <c r="W139" s="28" t="s">
        <v>69</v>
      </c>
      <c r="X139" s="28"/>
      <c r="Y139" s="14"/>
      <c r="Z139" s="14"/>
      <c r="AA139" s="21"/>
      <c r="AB139" s="21"/>
      <c r="AC139" s="21"/>
      <c r="AD139" s="21"/>
      <c r="AE139" s="180"/>
      <c r="AF139" s="139"/>
      <c r="AG139" s="139"/>
      <c r="AH139" s="139"/>
      <c r="AI139" s="139"/>
      <c r="AJ139" s="139"/>
      <c r="AK139" s="139"/>
      <c r="AL139" s="139"/>
      <c r="AM139" s="139"/>
      <c r="AN139" s="139"/>
      <c r="AO139" s="139"/>
      <c r="AP139" s="139"/>
      <c r="AQ139" s="139"/>
      <c r="AR139" s="139"/>
      <c r="AS139" s="139"/>
      <c r="AT139" s="139"/>
      <c r="AU139" s="139"/>
      <c r="AV139" s="139"/>
      <c r="AW139" s="139"/>
      <c r="AX139" s="139"/>
      <c r="AY139" s="139"/>
      <c r="AZ139" s="139"/>
      <c r="BA139" s="139"/>
      <c r="BB139" s="139"/>
      <c r="BC139" s="139"/>
      <c r="BD139" s="139"/>
      <c r="BE139" s="139"/>
      <c r="BF139" s="139"/>
      <c r="BG139" s="139"/>
      <c r="BH139" s="139"/>
      <c r="BI139" s="139"/>
      <c r="BJ139" s="139"/>
      <c r="BK139" s="139"/>
      <c r="BL139" s="139"/>
      <c r="BM139" s="139"/>
      <c r="BN139" s="139"/>
      <c r="BO139" s="139"/>
      <c r="BP139" s="139"/>
      <c r="BQ139" s="139"/>
      <c r="BR139" s="139"/>
      <c r="BS139" s="139"/>
      <c r="BT139" s="139"/>
      <c r="BU139" s="139"/>
      <c r="BV139" s="139"/>
      <c r="BW139" s="139"/>
      <c r="BX139" s="139"/>
      <c r="BY139" s="139"/>
      <c r="BZ139" s="139"/>
      <c r="CA139" s="139"/>
    </row>
    <row r="140" spans="1:79" s="19" customFormat="1" ht="12.75" hidden="1" customHeight="1">
      <c r="A140" s="88"/>
      <c r="B140" s="17"/>
      <c r="C140" s="18">
        <v>2</v>
      </c>
      <c r="D140" s="15">
        <f t="shared" ref="D140:J144" si="10">$C140</f>
        <v>2</v>
      </c>
      <c r="E140" s="16">
        <f t="shared" si="10"/>
        <v>2</v>
      </c>
      <c r="F140" s="16">
        <f t="shared" si="10"/>
        <v>2</v>
      </c>
      <c r="G140" s="16">
        <f t="shared" si="10"/>
        <v>2</v>
      </c>
      <c r="H140" s="16">
        <f t="shared" si="10"/>
        <v>2</v>
      </c>
      <c r="I140" s="16">
        <f t="shared" si="10"/>
        <v>2</v>
      </c>
      <c r="J140" s="16">
        <f t="shared" si="10"/>
        <v>2</v>
      </c>
      <c r="K140" s="18">
        <v>4</v>
      </c>
      <c r="L140" s="85"/>
      <c r="M140" s="85"/>
      <c r="N140" s="26" t="s">
        <v>10</v>
      </c>
      <c r="O140" s="30"/>
      <c r="P140" s="156"/>
      <c r="Q140" s="33" t="s">
        <v>96</v>
      </c>
      <c r="R140" s="32" t="s">
        <v>134</v>
      </c>
      <c r="S140" s="40" t="s">
        <v>27</v>
      </c>
      <c r="T140" s="41">
        <v>100</v>
      </c>
      <c r="U140" s="42">
        <v>90</v>
      </c>
      <c r="V140" s="13" t="s">
        <v>4</v>
      </c>
      <c r="W140" s="28" t="s">
        <v>69</v>
      </c>
      <c r="X140" s="28"/>
      <c r="Y140" s="14"/>
      <c r="Z140" s="14"/>
      <c r="AA140" s="21"/>
      <c r="AB140" s="21"/>
      <c r="AC140" s="21"/>
      <c r="AD140" s="21"/>
      <c r="AE140" s="180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139"/>
      <c r="AR140" s="139"/>
      <c r="AS140" s="139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/>
      <c r="BO140" s="139"/>
      <c r="BP140" s="139"/>
      <c r="BQ140" s="139"/>
      <c r="BR140" s="139"/>
      <c r="BS140" s="139"/>
      <c r="BT140" s="139"/>
      <c r="BU140" s="139"/>
      <c r="BV140" s="139"/>
      <c r="BW140" s="139"/>
      <c r="BX140" s="139"/>
      <c r="BY140" s="139"/>
      <c r="BZ140" s="139"/>
      <c r="CA140" s="139"/>
    </row>
    <row r="141" spans="1:79" s="19" customFormat="1" ht="12.75" hidden="1" customHeight="1">
      <c r="A141" s="88"/>
      <c r="B141" s="17"/>
      <c r="C141" s="18">
        <v>2</v>
      </c>
      <c r="D141" s="15">
        <f t="shared" si="10"/>
        <v>2</v>
      </c>
      <c r="E141" s="16">
        <f t="shared" si="10"/>
        <v>2</v>
      </c>
      <c r="F141" s="16">
        <f t="shared" si="10"/>
        <v>2</v>
      </c>
      <c r="G141" s="16">
        <f t="shared" si="10"/>
        <v>2</v>
      </c>
      <c r="H141" s="16">
        <f t="shared" si="10"/>
        <v>2</v>
      </c>
      <c r="I141" s="16">
        <f t="shared" si="10"/>
        <v>2</v>
      </c>
      <c r="J141" s="16">
        <f t="shared" si="10"/>
        <v>2</v>
      </c>
      <c r="K141" s="18">
        <v>1</v>
      </c>
      <c r="L141" s="85"/>
      <c r="M141" s="85"/>
      <c r="N141" s="26" t="s">
        <v>10</v>
      </c>
      <c r="O141" s="30"/>
      <c r="P141" s="156"/>
      <c r="Q141" s="33" t="s">
        <v>97</v>
      </c>
      <c r="R141" s="32" t="s">
        <v>135</v>
      </c>
      <c r="S141" s="40" t="s">
        <v>27</v>
      </c>
      <c r="T141" s="41">
        <v>100</v>
      </c>
      <c r="U141" s="42">
        <v>90</v>
      </c>
      <c r="V141" s="13" t="s">
        <v>4</v>
      </c>
      <c r="W141" s="28" t="s">
        <v>69</v>
      </c>
      <c r="X141" s="28" t="s">
        <v>87</v>
      </c>
      <c r="Y141" s="28" t="s">
        <v>69</v>
      </c>
      <c r="Z141" s="14"/>
      <c r="AA141" s="21">
        <f>625*30</f>
        <v>18750</v>
      </c>
      <c r="AB141" s="21"/>
      <c r="AC141" s="21"/>
      <c r="AD141" s="21"/>
      <c r="AE141" s="180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  <c r="BJ141" s="139"/>
      <c r="BK141" s="139"/>
      <c r="BL141" s="139"/>
      <c r="BM141" s="139"/>
      <c r="BN141" s="139"/>
      <c r="BO141" s="139"/>
      <c r="BP141" s="139"/>
      <c r="BQ141" s="139"/>
      <c r="BR141" s="139"/>
      <c r="BS141" s="139"/>
      <c r="BT141" s="139"/>
      <c r="BU141" s="139"/>
      <c r="BV141" s="139"/>
      <c r="BW141" s="139"/>
      <c r="BX141" s="139"/>
      <c r="BY141" s="139"/>
      <c r="BZ141" s="139"/>
      <c r="CA141" s="139"/>
    </row>
    <row r="142" spans="1:79" s="19" customFormat="1" ht="12.75" hidden="1" customHeight="1">
      <c r="A142" s="88"/>
      <c r="B142" s="17"/>
      <c r="C142" s="18">
        <v>2</v>
      </c>
      <c r="D142" s="15">
        <f t="shared" si="10"/>
        <v>2</v>
      </c>
      <c r="E142" s="16">
        <f t="shared" si="10"/>
        <v>2</v>
      </c>
      <c r="F142" s="16">
        <f t="shared" si="10"/>
        <v>2</v>
      </c>
      <c r="G142" s="16">
        <f t="shared" si="10"/>
        <v>2</v>
      </c>
      <c r="H142" s="16">
        <f t="shared" si="10"/>
        <v>2</v>
      </c>
      <c r="I142" s="16">
        <f t="shared" si="10"/>
        <v>2</v>
      </c>
      <c r="J142" s="16">
        <f t="shared" si="10"/>
        <v>2</v>
      </c>
      <c r="K142" s="18">
        <v>1</v>
      </c>
      <c r="L142" s="85"/>
      <c r="M142" s="85"/>
      <c r="N142" s="26" t="s">
        <v>10</v>
      </c>
      <c r="O142" s="30"/>
      <c r="P142" s="156"/>
      <c r="Q142" s="33" t="s">
        <v>98</v>
      </c>
      <c r="R142" s="32" t="s">
        <v>136</v>
      </c>
      <c r="S142" s="40" t="s">
        <v>27</v>
      </c>
      <c r="T142" s="41">
        <v>100</v>
      </c>
      <c r="U142" s="42">
        <v>90</v>
      </c>
      <c r="V142" s="13" t="s">
        <v>4</v>
      </c>
      <c r="W142" s="28" t="s">
        <v>69</v>
      </c>
      <c r="X142" s="28" t="s">
        <v>87</v>
      </c>
      <c r="Y142" s="28" t="s">
        <v>69</v>
      </c>
      <c r="Z142" s="14"/>
      <c r="AA142" s="21">
        <f>625*30</f>
        <v>18750</v>
      </c>
      <c r="AB142" s="21"/>
      <c r="AC142" s="21"/>
      <c r="AD142" s="21"/>
      <c r="AE142" s="180"/>
      <c r="AF142" s="139"/>
      <c r="AG142" s="139"/>
      <c r="AH142" s="139"/>
      <c r="AI142" s="139"/>
      <c r="AJ142" s="139"/>
      <c r="AK142" s="139"/>
      <c r="AL142" s="139"/>
      <c r="AM142" s="139"/>
      <c r="AN142" s="139"/>
      <c r="AO142" s="139"/>
      <c r="AP142" s="139"/>
      <c r="AQ142" s="139"/>
      <c r="AR142" s="139"/>
      <c r="AS142" s="139"/>
      <c r="AT142" s="139"/>
      <c r="AU142" s="139"/>
      <c r="AV142" s="139"/>
      <c r="AW142" s="139"/>
      <c r="AX142" s="139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  <c r="BJ142" s="139"/>
      <c r="BK142" s="139"/>
      <c r="BL142" s="139"/>
      <c r="BM142" s="139"/>
      <c r="BN142" s="139"/>
      <c r="BO142" s="139"/>
      <c r="BP142" s="139"/>
      <c r="BQ142" s="139"/>
      <c r="BR142" s="139"/>
      <c r="BS142" s="139"/>
      <c r="BT142" s="139"/>
      <c r="BU142" s="139"/>
      <c r="BV142" s="139"/>
      <c r="BW142" s="139"/>
      <c r="BX142" s="139"/>
      <c r="BY142" s="139"/>
      <c r="BZ142" s="139"/>
      <c r="CA142" s="139"/>
    </row>
    <row r="143" spans="1:79" s="19" customFormat="1" ht="12.75" hidden="1" customHeight="1">
      <c r="A143" s="88"/>
      <c r="B143" s="17"/>
      <c r="C143" s="18">
        <v>2</v>
      </c>
      <c r="D143" s="15">
        <f t="shared" si="10"/>
        <v>2</v>
      </c>
      <c r="E143" s="16">
        <f t="shared" si="10"/>
        <v>2</v>
      </c>
      <c r="F143" s="16">
        <f t="shared" si="10"/>
        <v>2</v>
      </c>
      <c r="G143" s="16">
        <f t="shared" si="10"/>
        <v>2</v>
      </c>
      <c r="H143" s="16">
        <f t="shared" si="10"/>
        <v>2</v>
      </c>
      <c r="I143" s="16">
        <f t="shared" si="10"/>
        <v>2</v>
      </c>
      <c r="J143" s="16">
        <f t="shared" si="10"/>
        <v>2</v>
      </c>
      <c r="K143" s="18">
        <v>3</v>
      </c>
      <c r="L143" s="85"/>
      <c r="M143" s="85"/>
      <c r="N143" s="66" t="s">
        <v>10</v>
      </c>
      <c r="O143" s="30"/>
      <c r="P143" s="156"/>
      <c r="Q143" s="33"/>
      <c r="R143" s="32" t="s">
        <v>100</v>
      </c>
      <c r="S143" s="40" t="s">
        <v>11</v>
      </c>
      <c r="T143" s="41">
        <v>100</v>
      </c>
      <c r="U143" s="42">
        <v>0</v>
      </c>
      <c r="V143" s="23" t="s">
        <v>0</v>
      </c>
      <c r="W143" s="28" t="s">
        <v>69</v>
      </c>
      <c r="X143" s="28"/>
      <c r="Y143" s="14"/>
      <c r="Z143" s="14"/>
      <c r="AA143" s="21"/>
      <c r="AB143" s="21"/>
      <c r="AC143" s="21"/>
      <c r="AD143" s="21"/>
      <c r="AE143" s="180"/>
      <c r="AF143" s="139"/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39"/>
      <c r="AU143" s="139"/>
      <c r="AV143" s="139"/>
      <c r="AW143" s="139"/>
      <c r="AX143" s="139"/>
      <c r="AY143" s="139"/>
      <c r="AZ143" s="139"/>
      <c r="BA143" s="139"/>
      <c r="BB143" s="139"/>
      <c r="BC143" s="139"/>
      <c r="BD143" s="139"/>
      <c r="BE143" s="139"/>
      <c r="BF143" s="139"/>
      <c r="BG143" s="139"/>
      <c r="BH143" s="139"/>
      <c r="BI143" s="139"/>
      <c r="BJ143" s="139"/>
      <c r="BK143" s="139"/>
      <c r="BL143" s="139"/>
      <c r="BM143" s="139"/>
      <c r="BN143" s="139"/>
      <c r="BO143" s="139"/>
      <c r="BP143" s="139"/>
      <c r="BQ143" s="139"/>
      <c r="BR143" s="139"/>
      <c r="BS143" s="139"/>
      <c r="BT143" s="139"/>
      <c r="BU143" s="139"/>
      <c r="BV143" s="139"/>
      <c r="BW143" s="139"/>
      <c r="BX143" s="139"/>
      <c r="BY143" s="139"/>
      <c r="BZ143" s="139"/>
      <c r="CA143" s="139"/>
    </row>
    <row r="144" spans="1:79" s="19" customFormat="1" ht="12.75" hidden="1" customHeight="1">
      <c r="A144" s="88"/>
      <c r="B144" s="25" t="s">
        <v>109</v>
      </c>
      <c r="C144" s="18">
        <v>2</v>
      </c>
      <c r="D144" s="15">
        <f t="shared" si="10"/>
        <v>2</v>
      </c>
      <c r="E144" s="16">
        <f t="shared" si="10"/>
        <v>2</v>
      </c>
      <c r="F144" s="16">
        <f t="shared" si="10"/>
        <v>2</v>
      </c>
      <c r="G144" s="16">
        <f t="shared" si="10"/>
        <v>2</v>
      </c>
      <c r="H144" s="16">
        <f t="shared" si="10"/>
        <v>2</v>
      </c>
      <c r="I144" s="16">
        <f t="shared" si="10"/>
        <v>2</v>
      </c>
      <c r="J144" s="16">
        <f t="shared" si="10"/>
        <v>2</v>
      </c>
      <c r="K144" s="18">
        <v>2</v>
      </c>
      <c r="L144" s="85"/>
      <c r="M144" s="85"/>
      <c r="N144" s="66" t="s">
        <v>10</v>
      </c>
      <c r="O144" s="30"/>
      <c r="P144" s="156"/>
      <c r="Q144" s="33"/>
      <c r="R144" s="32" t="s">
        <v>108</v>
      </c>
      <c r="S144" s="40" t="s">
        <v>11</v>
      </c>
      <c r="T144" s="41">
        <v>100</v>
      </c>
      <c r="U144" s="42">
        <v>0</v>
      </c>
      <c r="V144" s="23" t="s">
        <v>0</v>
      </c>
      <c r="W144" s="28" t="s">
        <v>69</v>
      </c>
      <c r="X144" s="28"/>
      <c r="Y144" s="14"/>
      <c r="Z144" s="14"/>
      <c r="AA144" s="21"/>
      <c r="AB144" s="21"/>
      <c r="AC144" s="21"/>
      <c r="AD144" s="21"/>
      <c r="AE144" s="180"/>
      <c r="AF144" s="139"/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39"/>
      <c r="AR144" s="139"/>
      <c r="AS144" s="139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139"/>
      <c r="BH144" s="139"/>
      <c r="BI144" s="139"/>
      <c r="BJ144" s="139"/>
      <c r="BK144" s="139"/>
      <c r="BL144" s="139"/>
      <c r="BM144" s="139"/>
      <c r="BN144" s="139"/>
      <c r="BO144" s="139"/>
      <c r="BP144" s="139"/>
      <c r="BQ144" s="139"/>
      <c r="BR144" s="139"/>
      <c r="BS144" s="139"/>
      <c r="BT144" s="139"/>
      <c r="BU144" s="139"/>
      <c r="BV144" s="139"/>
      <c r="BW144" s="139"/>
      <c r="BX144" s="139"/>
      <c r="BY144" s="139"/>
      <c r="BZ144" s="139"/>
      <c r="CA144" s="139"/>
    </row>
    <row r="145" spans="1:79" s="19" customFormat="1" ht="12.75" hidden="1" customHeight="1">
      <c r="A145" s="88"/>
      <c r="B145" s="17"/>
      <c r="C145" s="18">
        <v>2</v>
      </c>
      <c r="D145" s="15">
        <f t="shared" ref="D145:J149" si="11">$C145</f>
        <v>2</v>
      </c>
      <c r="E145" s="16">
        <f t="shared" si="11"/>
        <v>2</v>
      </c>
      <c r="F145" s="16">
        <f t="shared" si="11"/>
        <v>2</v>
      </c>
      <c r="G145" s="16">
        <f t="shared" si="11"/>
        <v>2</v>
      </c>
      <c r="H145" s="16">
        <f t="shared" si="11"/>
        <v>2</v>
      </c>
      <c r="I145" s="16">
        <f t="shared" si="11"/>
        <v>2</v>
      </c>
      <c r="J145" s="16">
        <f t="shared" si="11"/>
        <v>2</v>
      </c>
      <c r="K145" s="72">
        <v>4</v>
      </c>
      <c r="L145" s="84"/>
      <c r="M145" s="84"/>
      <c r="N145" s="26" t="s">
        <v>10</v>
      </c>
      <c r="O145" s="30"/>
      <c r="P145" s="156"/>
      <c r="Q145" s="33"/>
      <c r="R145" s="32" t="s">
        <v>99</v>
      </c>
      <c r="S145" s="40" t="s">
        <v>11</v>
      </c>
      <c r="T145" s="41">
        <v>100</v>
      </c>
      <c r="U145" s="42">
        <v>0</v>
      </c>
      <c r="V145" s="23" t="s">
        <v>0</v>
      </c>
      <c r="W145" s="28" t="s">
        <v>69</v>
      </c>
      <c r="X145" s="14"/>
      <c r="Y145" s="14"/>
      <c r="Z145" s="14"/>
      <c r="AA145" s="21"/>
      <c r="AB145" s="21"/>
      <c r="AC145" s="21"/>
      <c r="AD145" s="21"/>
      <c r="AE145" s="180"/>
      <c r="AF145" s="139"/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39"/>
      <c r="AR145" s="139"/>
      <c r="AS145" s="139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39"/>
      <c r="BH145" s="139"/>
      <c r="BI145" s="139"/>
      <c r="BJ145" s="139"/>
      <c r="BK145" s="139"/>
      <c r="BL145" s="139"/>
      <c r="BM145" s="139"/>
      <c r="BN145" s="139"/>
      <c r="BO145" s="139"/>
      <c r="BP145" s="139"/>
      <c r="BQ145" s="139"/>
      <c r="BR145" s="139"/>
      <c r="BS145" s="139"/>
      <c r="BT145" s="139"/>
      <c r="BU145" s="139"/>
      <c r="BV145" s="139"/>
      <c r="BW145" s="139"/>
      <c r="BX145" s="139"/>
      <c r="BY145" s="139"/>
      <c r="BZ145" s="139"/>
      <c r="CA145" s="139"/>
    </row>
    <row r="146" spans="1:79" s="19" customFormat="1" ht="12.75" hidden="1" customHeight="1">
      <c r="A146" s="143"/>
      <c r="B146" s="17"/>
      <c r="C146" s="18">
        <v>2</v>
      </c>
      <c r="D146" s="15">
        <f t="shared" si="11"/>
        <v>2</v>
      </c>
      <c r="E146" s="16">
        <f t="shared" si="11"/>
        <v>2</v>
      </c>
      <c r="F146" s="16">
        <f t="shared" si="11"/>
        <v>2</v>
      </c>
      <c r="G146" s="16">
        <f t="shared" si="11"/>
        <v>2</v>
      </c>
      <c r="H146" s="16">
        <f t="shared" si="11"/>
        <v>2</v>
      </c>
      <c r="I146" s="16">
        <f t="shared" si="11"/>
        <v>2</v>
      </c>
      <c r="J146" s="16">
        <f t="shared" si="11"/>
        <v>2</v>
      </c>
      <c r="K146" s="72">
        <v>4</v>
      </c>
      <c r="L146" s="84"/>
      <c r="M146" s="84"/>
      <c r="N146" s="66" t="s">
        <v>80</v>
      </c>
      <c r="O146" s="30"/>
      <c r="P146" s="156"/>
      <c r="Q146" s="33"/>
      <c r="R146" s="32" t="s">
        <v>107</v>
      </c>
      <c r="S146" s="40" t="s">
        <v>27</v>
      </c>
      <c r="T146" s="41">
        <v>100</v>
      </c>
      <c r="U146" s="42">
        <v>0</v>
      </c>
      <c r="V146" s="23" t="s">
        <v>0</v>
      </c>
      <c r="W146" s="28" t="s">
        <v>69</v>
      </c>
      <c r="X146" s="14"/>
      <c r="Y146" s="14"/>
      <c r="Z146" s="14"/>
      <c r="AA146" s="21"/>
      <c r="AB146" s="21"/>
      <c r="AC146" s="21"/>
      <c r="AD146" s="21"/>
      <c r="AE146" s="180"/>
      <c r="AF146" s="139"/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139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39"/>
      <c r="BE146" s="139"/>
      <c r="BF146" s="139"/>
      <c r="BG146" s="139"/>
      <c r="BH146" s="139"/>
      <c r="BI146" s="139"/>
      <c r="BJ146" s="139"/>
      <c r="BK146" s="139"/>
      <c r="BL146" s="139"/>
      <c r="BM146" s="139"/>
      <c r="BN146" s="139"/>
      <c r="BO146" s="139"/>
      <c r="BP146" s="139"/>
      <c r="BQ146" s="139"/>
      <c r="BR146" s="139"/>
      <c r="BS146" s="139"/>
      <c r="BT146" s="139"/>
      <c r="BU146" s="139"/>
      <c r="BV146" s="139"/>
      <c r="BW146" s="139"/>
      <c r="BX146" s="139"/>
      <c r="BY146" s="139"/>
      <c r="BZ146" s="139"/>
      <c r="CA146" s="139"/>
    </row>
    <row r="147" spans="1:79" s="19" customFormat="1" ht="12.75" hidden="1" customHeight="1">
      <c r="A147" s="143"/>
      <c r="B147" s="17"/>
      <c r="C147" s="18">
        <v>1</v>
      </c>
      <c r="D147" s="15">
        <f t="shared" si="11"/>
        <v>1</v>
      </c>
      <c r="E147" s="16">
        <f t="shared" si="11"/>
        <v>1</v>
      </c>
      <c r="F147" s="16">
        <f t="shared" si="11"/>
        <v>1</v>
      </c>
      <c r="G147" s="16">
        <f t="shared" si="11"/>
        <v>1</v>
      </c>
      <c r="H147" s="16">
        <f t="shared" si="11"/>
        <v>1</v>
      </c>
      <c r="I147" s="16">
        <f t="shared" si="11"/>
        <v>1</v>
      </c>
      <c r="J147" s="16">
        <f t="shared" si="11"/>
        <v>1</v>
      </c>
      <c r="K147" s="72">
        <v>2</v>
      </c>
      <c r="L147" s="84"/>
      <c r="M147" s="84"/>
      <c r="N147" s="26" t="s">
        <v>10</v>
      </c>
      <c r="O147" s="30"/>
      <c r="P147" s="156"/>
      <c r="Q147" s="33" t="s">
        <v>68</v>
      </c>
      <c r="R147" s="35" t="s">
        <v>101</v>
      </c>
      <c r="S147" s="40" t="s">
        <v>24</v>
      </c>
      <c r="T147" s="41">
        <v>100</v>
      </c>
      <c r="U147" s="42">
        <v>0</v>
      </c>
      <c r="V147" s="23" t="s">
        <v>4</v>
      </c>
      <c r="W147" s="28" t="s">
        <v>69</v>
      </c>
      <c r="X147" s="28" t="s">
        <v>69</v>
      </c>
      <c r="Y147" s="28" t="s">
        <v>51</v>
      </c>
      <c r="Z147" s="14"/>
      <c r="AA147" s="21"/>
      <c r="AB147" s="21"/>
      <c r="AC147" s="21"/>
      <c r="AD147" s="21"/>
      <c r="AE147" s="180"/>
      <c r="AF147" s="139"/>
      <c r="AG147" s="139"/>
      <c r="AH147" s="139"/>
      <c r="AI147" s="139"/>
      <c r="AJ147" s="139"/>
      <c r="AK147" s="139"/>
      <c r="AL147" s="139"/>
      <c r="AM147" s="139"/>
      <c r="AN147" s="139"/>
      <c r="AO147" s="139"/>
      <c r="AP147" s="139"/>
      <c r="AQ147" s="139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39"/>
      <c r="BB147" s="139"/>
      <c r="BC147" s="139"/>
      <c r="BD147" s="139"/>
      <c r="BE147" s="139"/>
      <c r="BF147" s="139"/>
      <c r="BG147" s="139"/>
      <c r="BH147" s="139"/>
      <c r="BI147" s="139"/>
      <c r="BJ147" s="139"/>
      <c r="BK147" s="139"/>
      <c r="BL147" s="139"/>
      <c r="BM147" s="139"/>
      <c r="BN147" s="139"/>
      <c r="BO147" s="139"/>
      <c r="BP147" s="139"/>
      <c r="BQ147" s="139"/>
      <c r="BR147" s="139"/>
      <c r="BS147" s="139"/>
      <c r="BT147" s="139"/>
      <c r="BU147" s="139"/>
      <c r="BV147" s="139"/>
      <c r="BW147" s="139"/>
      <c r="BX147" s="139"/>
      <c r="BY147" s="139"/>
      <c r="BZ147" s="139"/>
      <c r="CA147" s="139"/>
    </row>
    <row r="148" spans="1:79" s="19" customFormat="1" ht="12.75" hidden="1" customHeight="1">
      <c r="A148" s="143"/>
      <c r="B148" s="17" t="s">
        <v>105</v>
      </c>
      <c r="C148" s="18">
        <v>2</v>
      </c>
      <c r="D148" s="15">
        <f t="shared" si="11"/>
        <v>2</v>
      </c>
      <c r="E148" s="16">
        <f t="shared" si="11"/>
        <v>2</v>
      </c>
      <c r="F148" s="16">
        <f t="shared" si="11"/>
        <v>2</v>
      </c>
      <c r="G148" s="16">
        <f t="shared" si="11"/>
        <v>2</v>
      </c>
      <c r="H148" s="16">
        <f t="shared" si="11"/>
        <v>2</v>
      </c>
      <c r="I148" s="16">
        <f t="shared" si="11"/>
        <v>2</v>
      </c>
      <c r="J148" s="16">
        <f t="shared" si="11"/>
        <v>2</v>
      </c>
      <c r="K148" s="72">
        <v>1</v>
      </c>
      <c r="L148" s="84"/>
      <c r="M148" s="84"/>
      <c r="N148" s="26" t="s">
        <v>10</v>
      </c>
      <c r="O148" s="30"/>
      <c r="P148" s="156"/>
      <c r="Q148" s="33" t="s">
        <v>104</v>
      </c>
      <c r="R148" s="32" t="s">
        <v>102</v>
      </c>
      <c r="S148" s="40" t="s">
        <v>27</v>
      </c>
      <c r="T148" s="41">
        <v>100</v>
      </c>
      <c r="U148" s="42">
        <v>0</v>
      </c>
      <c r="V148" s="23" t="s">
        <v>0</v>
      </c>
      <c r="W148" s="28" t="s">
        <v>69</v>
      </c>
      <c r="X148" s="28" t="s">
        <v>69</v>
      </c>
      <c r="Y148" s="14"/>
      <c r="Z148" s="14"/>
      <c r="AA148" s="21"/>
      <c r="AB148" s="21"/>
      <c r="AC148" s="21"/>
      <c r="AD148" s="21"/>
      <c r="AE148" s="180"/>
      <c r="AF148" s="139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39"/>
      <c r="AR148" s="139"/>
      <c r="AS148" s="139"/>
      <c r="AT148" s="139"/>
      <c r="AU148" s="139"/>
      <c r="AV148" s="139"/>
      <c r="AW148" s="139"/>
      <c r="AX148" s="139"/>
      <c r="AY148" s="139"/>
      <c r="AZ148" s="139"/>
      <c r="BA148" s="139"/>
      <c r="BB148" s="139"/>
      <c r="BC148" s="139"/>
      <c r="BD148" s="139"/>
      <c r="BE148" s="139"/>
      <c r="BF148" s="139"/>
      <c r="BG148" s="139"/>
      <c r="BH148" s="139"/>
      <c r="BI148" s="139"/>
      <c r="BJ148" s="139"/>
      <c r="BK148" s="139"/>
      <c r="BL148" s="139"/>
      <c r="BM148" s="139"/>
      <c r="BN148" s="139"/>
      <c r="BO148" s="139"/>
      <c r="BP148" s="139"/>
      <c r="BQ148" s="139"/>
      <c r="BR148" s="139"/>
      <c r="BS148" s="139"/>
      <c r="BT148" s="139"/>
      <c r="BU148" s="139"/>
      <c r="BV148" s="139"/>
      <c r="BW148" s="139"/>
      <c r="BX148" s="139"/>
      <c r="BY148" s="139"/>
      <c r="BZ148" s="139"/>
      <c r="CA148" s="139"/>
    </row>
    <row r="149" spans="1:79" s="19" customFormat="1" ht="12.75" hidden="1" customHeight="1">
      <c r="A149" s="143"/>
      <c r="B149" s="17"/>
      <c r="C149" s="18">
        <v>1</v>
      </c>
      <c r="D149" s="15">
        <f t="shared" si="11"/>
        <v>1</v>
      </c>
      <c r="E149" s="16">
        <f t="shared" si="11"/>
        <v>1</v>
      </c>
      <c r="F149" s="16">
        <f t="shared" si="11"/>
        <v>1</v>
      </c>
      <c r="G149" s="16">
        <f t="shared" si="11"/>
        <v>1</v>
      </c>
      <c r="H149" s="16">
        <f t="shared" si="11"/>
        <v>1</v>
      </c>
      <c r="I149" s="16">
        <f t="shared" si="11"/>
        <v>1</v>
      </c>
      <c r="J149" s="16">
        <f t="shared" si="11"/>
        <v>1</v>
      </c>
      <c r="K149" s="72">
        <v>1</v>
      </c>
      <c r="L149" s="84"/>
      <c r="M149" s="84"/>
      <c r="N149" s="66" t="s">
        <v>10</v>
      </c>
      <c r="O149" s="30"/>
      <c r="P149" s="156"/>
      <c r="Q149" s="33" t="s">
        <v>123</v>
      </c>
      <c r="R149" s="37" t="s">
        <v>130</v>
      </c>
      <c r="S149" s="40" t="s">
        <v>27</v>
      </c>
      <c r="T149" s="41">
        <v>100</v>
      </c>
      <c r="U149" s="42">
        <v>0</v>
      </c>
      <c r="V149" s="23" t="s">
        <v>4</v>
      </c>
      <c r="W149" s="28" t="s">
        <v>69</v>
      </c>
      <c r="X149" s="28" t="s">
        <v>69</v>
      </c>
      <c r="Y149" s="28" t="s">
        <v>51</v>
      </c>
      <c r="Z149" s="14"/>
      <c r="AA149" s="21"/>
      <c r="AB149" s="21"/>
      <c r="AC149" s="21"/>
      <c r="AD149" s="21"/>
      <c r="AE149" s="180"/>
      <c r="AF149" s="139"/>
      <c r="AG149" s="139"/>
      <c r="AH149" s="139"/>
      <c r="AI149" s="139"/>
      <c r="AJ149" s="139"/>
      <c r="AK149" s="139"/>
      <c r="AL149" s="139"/>
      <c r="AM149" s="139"/>
      <c r="AN149" s="139"/>
      <c r="AO149" s="139"/>
      <c r="AP149" s="139"/>
      <c r="AQ149" s="139"/>
      <c r="AR149" s="139"/>
      <c r="AS149" s="139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39"/>
      <c r="BE149" s="139"/>
      <c r="BF149" s="139"/>
      <c r="BG149" s="139"/>
      <c r="BH149" s="139"/>
      <c r="BI149" s="139"/>
      <c r="BJ149" s="139"/>
      <c r="BK149" s="139"/>
      <c r="BL149" s="139"/>
      <c r="BM149" s="139"/>
      <c r="BN149" s="139"/>
      <c r="BO149" s="139"/>
      <c r="BP149" s="139"/>
      <c r="BQ149" s="139"/>
      <c r="BR149" s="139"/>
      <c r="BS149" s="139"/>
      <c r="BT149" s="139"/>
      <c r="BU149" s="139"/>
      <c r="BV149" s="139"/>
      <c r="BW149" s="139"/>
      <c r="BX149" s="139"/>
      <c r="BY149" s="139"/>
      <c r="BZ149" s="139"/>
      <c r="CA149" s="139"/>
    </row>
    <row r="150" spans="1:79" s="19" customFormat="1" ht="12.75" hidden="1" customHeight="1">
      <c r="A150" s="143"/>
      <c r="B150" s="17"/>
      <c r="C150" s="18"/>
      <c r="D150" s="15"/>
      <c r="E150" s="16"/>
      <c r="F150" s="16"/>
      <c r="G150" s="16"/>
      <c r="H150" s="16"/>
      <c r="I150" s="16"/>
      <c r="J150" s="16"/>
      <c r="K150" s="88"/>
      <c r="L150" s="36"/>
      <c r="M150" s="36"/>
      <c r="N150" s="89"/>
      <c r="O150" s="87"/>
      <c r="P150" s="26"/>
      <c r="Q150" s="33"/>
      <c r="R150" s="35"/>
      <c r="S150" s="40"/>
      <c r="T150" s="41"/>
      <c r="U150" s="42"/>
      <c r="V150" s="23"/>
      <c r="W150" s="28"/>
      <c r="X150" s="28"/>
      <c r="Y150" s="28"/>
      <c r="Z150" s="14"/>
      <c r="AA150" s="21"/>
      <c r="AB150" s="21"/>
      <c r="AC150" s="21"/>
      <c r="AD150" s="21"/>
      <c r="AE150" s="180"/>
      <c r="AF150" s="139"/>
      <c r="AG150" s="139"/>
      <c r="AH150" s="139"/>
      <c r="AI150" s="139"/>
      <c r="AJ150" s="139"/>
      <c r="AK150" s="139"/>
      <c r="AL150" s="139"/>
      <c r="AM150" s="139"/>
      <c r="AN150" s="139"/>
      <c r="AO150" s="139"/>
      <c r="AP150" s="139"/>
      <c r="AQ150" s="139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39"/>
      <c r="BN150" s="139"/>
      <c r="BO150" s="139"/>
      <c r="BP150" s="139"/>
      <c r="BQ150" s="139"/>
      <c r="BR150" s="139"/>
      <c r="BS150" s="139"/>
      <c r="BT150" s="139"/>
      <c r="BU150" s="139"/>
      <c r="BV150" s="139"/>
      <c r="BW150" s="139"/>
      <c r="BX150" s="139"/>
      <c r="BY150" s="139"/>
      <c r="BZ150" s="139"/>
      <c r="CA150" s="139"/>
    </row>
    <row r="151" spans="1:79" s="19" customFormat="1" ht="15" hidden="1" customHeight="1">
      <c r="A151" s="151"/>
      <c r="B151" s="44" t="s">
        <v>170</v>
      </c>
      <c r="C151" s="45">
        <v>0</v>
      </c>
      <c r="D151" s="15"/>
      <c r="E151" s="16"/>
      <c r="F151" s="16"/>
      <c r="G151" s="16"/>
      <c r="H151" s="16"/>
      <c r="I151" s="16"/>
      <c r="J151" s="16"/>
      <c r="K151" s="92">
        <v>1</v>
      </c>
      <c r="L151" s="43">
        <v>1</v>
      </c>
      <c r="M151" s="43">
        <f>SUM(K151:L151)</f>
        <v>2</v>
      </c>
      <c r="N151" s="93" t="s">
        <v>10</v>
      </c>
      <c r="O151" s="91"/>
      <c r="P151" s="60"/>
      <c r="Q151" s="69" t="s">
        <v>169</v>
      </c>
      <c r="R151" s="74" t="s">
        <v>171</v>
      </c>
      <c r="S151" s="83" t="s">
        <v>25</v>
      </c>
      <c r="T151" s="51">
        <v>90</v>
      </c>
      <c r="U151" s="62">
        <v>0</v>
      </c>
      <c r="V151" s="59" t="s">
        <v>4</v>
      </c>
      <c r="W151" s="28" t="s">
        <v>69</v>
      </c>
      <c r="X151" s="28" t="s">
        <v>69</v>
      </c>
      <c r="Y151" s="28" t="s">
        <v>51</v>
      </c>
      <c r="Z151" s="14"/>
      <c r="AA151" s="21"/>
      <c r="AB151" s="21"/>
      <c r="AC151" s="21"/>
      <c r="AD151" s="21"/>
      <c r="AE151" s="180"/>
      <c r="AF151" s="139"/>
      <c r="AG151" s="139"/>
      <c r="AH151" s="139"/>
      <c r="AI151" s="139"/>
      <c r="AJ151" s="139"/>
      <c r="AK151" s="139"/>
      <c r="AL151" s="139"/>
      <c r="AM151" s="139"/>
      <c r="AN151" s="139"/>
      <c r="AO151" s="139"/>
      <c r="AP151" s="139"/>
      <c r="AQ151" s="139"/>
      <c r="AR151" s="139"/>
      <c r="AS151" s="139"/>
      <c r="AT151" s="139"/>
      <c r="AU151" s="139"/>
      <c r="AV151" s="139"/>
      <c r="AW151" s="139"/>
      <c r="AX151" s="139"/>
      <c r="AY151" s="139"/>
      <c r="AZ151" s="139"/>
      <c r="BA151" s="139"/>
      <c r="BB151" s="139"/>
      <c r="BC151" s="139"/>
      <c r="BD151" s="139"/>
      <c r="BE151" s="139"/>
      <c r="BF151" s="139"/>
      <c r="BG151" s="139"/>
      <c r="BH151" s="139"/>
      <c r="BI151" s="139"/>
      <c r="BJ151" s="139"/>
      <c r="BK151" s="139"/>
      <c r="BL151" s="139"/>
      <c r="BM151" s="139"/>
      <c r="BN151" s="139"/>
      <c r="BO151" s="139"/>
      <c r="BP151" s="139"/>
      <c r="BQ151" s="139"/>
      <c r="BR151" s="139"/>
      <c r="BS151" s="139"/>
      <c r="BT151" s="139"/>
      <c r="BU151" s="139"/>
      <c r="BV151" s="139"/>
      <c r="BW151" s="139"/>
      <c r="BX151" s="139"/>
      <c r="BY151" s="139"/>
      <c r="BZ151" s="139"/>
      <c r="CA151" s="139"/>
    </row>
    <row r="152" spans="1:79" s="19" customFormat="1" ht="15" customHeight="1">
      <c r="A152" s="92" t="s">
        <v>199</v>
      </c>
      <c r="B152" s="183" t="s">
        <v>204</v>
      </c>
      <c r="C152" s="59">
        <v>0</v>
      </c>
      <c r="D152" s="81">
        <f t="shared" ref="D152:J176" si="12">$C152</f>
        <v>0</v>
      </c>
      <c r="E152" s="82">
        <f t="shared" si="12"/>
        <v>0</v>
      </c>
      <c r="F152" s="82">
        <f t="shared" si="12"/>
        <v>0</v>
      </c>
      <c r="G152" s="82">
        <f t="shared" si="12"/>
        <v>0</v>
      </c>
      <c r="H152" s="82">
        <f t="shared" si="12"/>
        <v>0</v>
      </c>
      <c r="I152" s="82">
        <f t="shared" si="12"/>
        <v>0</v>
      </c>
      <c r="J152" s="82">
        <f t="shared" si="12"/>
        <v>0</v>
      </c>
      <c r="K152" s="184">
        <v>1</v>
      </c>
      <c r="L152" s="47">
        <v>0</v>
      </c>
      <c r="M152" s="47">
        <f>L152+K152</f>
        <v>1</v>
      </c>
      <c r="N152" s="185" t="s">
        <v>10</v>
      </c>
      <c r="O152" s="86" t="s">
        <v>198</v>
      </c>
      <c r="P152" s="66"/>
      <c r="Q152" s="188" t="s">
        <v>200</v>
      </c>
      <c r="R152" s="64" t="s">
        <v>245</v>
      </c>
      <c r="S152" s="61" t="s">
        <v>25</v>
      </c>
      <c r="T152" s="41">
        <v>100</v>
      </c>
      <c r="U152" s="42">
        <v>90</v>
      </c>
      <c r="V152" s="59" t="s">
        <v>4</v>
      </c>
      <c r="W152" s="28" t="s">
        <v>69</v>
      </c>
      <c r="X152" s="28" t="s">
        <v>69</v>
      </c>
      <c r="Y152" s="14" t="s">
        <v>31</v>
      </c>
      <c r="Z152" s="14"/>
      <c r="AA152" s="21"/>
      <c r="AB152" s="21"/>
      <c r="AC152" s="21"/>
      <c r="AD152" s="21"/>
      <c r="AE152" s="180"/>
      <c r="AF152" s="139"/>
      <c r="AG152" s="139"/>
      <c r="AH152" s="139"/>
      <c r="AI152" s="139"/>
      <c r="AJ152" s="139"/>
      <c r="AK152" s="139"/>
      <c r="AL152" s="139"/>
      <c r="AM152" s="139"/>
      <c r="AN152" s="139"/>
      <c r="AO152" s="139"/>
      <c r="AP152" s="139"/>
      <c r="AQ152" s="139"/>
      <c r="AR152" s="139"/>
      <c r="AS152" s="139"/>
      <c r="AT152" s="139"/>
      <c r="AU152" s="139"/>
      <c r="AV152" s="139"/>
      <c r="AW152" s="139"/>
      <c r="AX152" s="139"/>
      <c r="AY152" s="139"/>
      <c r="AZ152" s="139"/>
      <c r="BA152" s="139"/>
      <c r="BB152" s="139"/>
      <c r="BC152" s="139"/>
      <c r="BD152" s="139"/>
      <c r="BE152" s="139"/>
      <c r="BF152" s="139"/>
      <c r="BG152" s="139"/>
      <c r="BH152" s="139"/>
      <c r="BI152" s="139"/>
      <c r="BJ152" s="139"/>
      <c r="BK152" s="139"/>
      <c r="BL152" s="139"/>
      <c r="BM152" s="139"/>
      <c r="BN152" s="139"/>
      <c r="BO152" s="139"/>
      <c r="BP152" s="139"/>
      <c r="BQ152" s="139"/>
      <c r="BR152" s="139"/>
      <c r="BS152" s="139"/>
      <c r="BT152" s="139"/>
      <c r="BU152" s="139"/>
      <c r="BV152" s="139"/>
      <c r="BW152" s="139"/>
      <c r="BX152" s="139"/>
      <c r="BY152" s="139"/>
      <c r="BZ152" s="139"/>
      <c r="CA152" s="139"/>
    </row>
    <row r="153" spans="1:79" s="19" customFormat="1" ht="12.75" hidden="1" customHeight="1">
      <c r="A153" s="27"/>
      <c r="B153" s="65"/>
      <c r="C153" s="13">
        <v>1</v>
      </c>
      <c r="D153" s="81">
        <f t="shared" si="12"/>
        <v>1</v>
      </c>
      <c r="E153" s="82">
        <f t="shared" si="12"/>
        <v>1</v>
      </c>
      <c r="F153" s="82">
        <f t="shared" si="12"/>
        <v>1</v>
      </c>
      <c r="G153" s="82">
        <f t="shared" si="12"/>
        <v>1</v>
      </c>
      <c r="H153" s="82">
        <f t="shared" si="12"/>
        <v>1</v>
      </c>
      <c r="I153" s="82">
        <f t="shared" si="12"/>
        <v>1</v>
      </c>
      <c r="J153" s="82">
        <f t="shared" si="12"/>
        <v>1</v>
      </c>
      <c r="K153" s="186">
        <v>1</v>
      </c>
      <c r="L153" s="30">
        <v>0</v>
      </c>
      <c r="M153" s="47">
        <f t="shared" ref="M153:M201" si="13">L153+K153</f>
        <v>1</v>
      </c>
      <c r="N153" s="187" t="s">
        <v>10</v>
      </c>
      <c r="O153" s="86"/>
      <c r="P153" s="157" t="s">
        <v>197</v>
      </c>
      <c r="Q153" s="189" t="s">
        <v>208</v>
      </c>
      <c r="R153" s="31" t="s">
        <v>209</v>
      </c>
      <c r="S153" s="40" t="s">
        <v>27</v>
      </c>
      <c r="T153" s="41">
        <v>100</v>
      </c>
      <c r="U153" s="42">
        <v>90</v>
      </c>
      <c r="V153" s="23" t="s">
        <v>4</v>
      </c>
      <c r="W153" s="28" t="s">
        <v>69</v>
      </c>
      <c r="X153" s="28" t="s">
        <v>69</v>
      </c>
      <c r="Y153" s="14"/>
      <c r="Z153" s="14"/>
      <c r="AA153" s="21">
        <f>3000*15</f>
        <v>45000</v>
      </c>
      <c r="AB153" s="21"/>
      <c r="AC153" s="21"/>
      <c r="AD153" s="21"/>
      <c r="AE153" s="180"/>
      <c r="AF153" s="139"/>
      <c r="AG153" s="139"/>
      <c r="AH153" s="139"/>
      <c r="AI153" s="139"/>
      <c r="AJ153" s="139"/>
      <c r="AK153" s="139"/>
      <c r="AL153" s="139"/>
      <c r="AM153" s="139"/>
      <c r="AN153" s="139"/>
      <c r="AO153" s="139"/>
      <c r="AP153" s="139"/>
      <c r="AQ153" s="139"/>
      <c r="AR153" s="139"/>
      <c r="AS153" s="139"/>
      <c r="AT153" s="139"/>
      <c r="AU153" s="139"/>
      <c r="AV153" s="139"/>
      <c r="AW153" s="139"/>
      <c r="AX153" s="139"/>
      <c r="AY153" s="139"/>
      <c r="AZ153" s="139"/>
      <c r="BA153" s="139"/>
      <c r="BB153" s="139"/>
      <c r="BC153" s="139"/>
      <c r="BD153" s="139"/>
      <c r="BE153" s="139"/>
      <c r="BF153" s="139"/>
      <c r="BG153" s="139"/>
      <c r="BH153" s="139"/>
      <c r="BI153" s="139"/>
      <c r="BJ153" s="139"/>
      <c r="BK153" s="139"/>
      <c r="BL153" s="139"/>
      <c r="BM153" s="139"/>
      <c r="BN153" s="139"/>
      <c r="BO153" s="139"/>
      <c r="BP153" s="139"/>
      <c r="BQ153" s="139"/>
      <c r="BR153" s="139"/>
      <c r="BS153" s="139"/>
      <c r="BT153" s="139"/>
      <c r="BU153" s="139"/>
      <c r="BV153" s="139"/>
      <c r="BW153" s="139"/>
      <c r="BX153" s="139"/>
      <c r="BY153" s="139"/>
      <c r="BZ153" s="139"/>
      <c r="CA153" s="139"/>
    </row>
    <row r="154" spans="1:79" s="19" customFormat="1" ht="12.75" customHeight="1">
      <c r="A154" s="27"/>
      <c r="B154" s="65" t="s">
        <v>265</v>
      </c>
      <c r="C154" s="13">
        <v>1</v>
      </c>
      <c r="D154" s="81"/>
      <c r="E154" s="82"/>
      <c r="F154" s="82">
        <f t="shared" si="12"/>
        <v>1</v>
      </c>
      <c r="G154" s="82"/>
      <c r="H154" s="82"/>
      <c r="I154" s="82"/>
      <c r="J154" s="82"/>
      <c r="K154" s="186">
        <v>1</v>
      </c>
      <c r="L154" s="30">
        <v>0</v>
      </c>
      <c r="M154" s="47">
        <f t="shared" si="13"/>
        <v>1</v>
      </c>
      <c r="N154" s="187" t="s">
        <v>10</v>
      </c>
      <c r="O154" s="86"/>
      <c r="P154" s="157" t="s">
        <v>246</v>
      </c>
      <c r="Q154" s="189" t="s">
        <v>210</v>
      </c>
      <c r="R154" s="31" t="s">
        <v>211</v>
      </c>
      <c r="S154" s="40" t="s">
        <v>27</v>
      </c>
      <c r="T154" s="41">
        <v>100</v>
      </c>
      <c r="U154" s="42">
        <v>100</v>
      </c>
      <c r="V154" s="23" t="s">
        <v>4</v>
      </c>
      <c r="W154" s="28" t="s">
        <v>69</v>
      </c>
      <c r="X154" s="28" t="s">
        <v>51</v>
      </c>
      <c r="Y154" s="14" t="s">
        <v>31</v>
      </c>
      <c r="Z154" s="14"/>
      <c r="AA154" s="21"/>
      <c r="AB154" s="21"/>
      <c r="AC154" s="21"/>
      <c r="AD154" s="21"/>
      <c r="AE154" s="180"/>
      <c r="AF154" s="139"/>
      <c r="AG154" s="139"/>
      <c r="AH154" s="139"/>
      <c r="AI154" s="139"/>
      <c r="AJ154" s="139"/>
      <c r="AK154" s="139"/>
      <c r="AL154" s="139"/>
      <c r="AM154" s="139"/>
      <c r="AN154" s="139"/>
      <c r="AO154" s="139"/>
      <c r="AP154" s="139"/>
      <c r="AQ154" s="139"/>
      <c r="AR154" s="139"/>
      <c r="AS154" s="139"/>
      <c r="AT154" s="139"/>
      <c r="AU154" s="139"/>
      <c r="AV154" s="139"/>
      <c r="AW154" s="139"/>
      <c r="AX154" s="139"/>
      <c r="AY154" s="139"/>
      <c r="AZ154" s="139"/>
      <c r="BA154" s="139"/>
      <c r="BB154" s="139"/>
      <c r="BC154" s="139"/>
      <c r="BD154" s="139"/>
      <c r="BE154" s="139"/>
      <c r="BF154" s="139"/>
      <c r="BG154" s="139"/>
      <c r="BH154" s="139"/>
      <c r="BI154" s="139"/>
      <c r="BJ154" s="139"/>
      <c r="BK154" s="139"/>
      <c r="BL154" s="139"/>
      <c r="BM154" s="139"/>
      <c r="BN154" s="139"/>
      <c r="BO154" s="139"/>
      <c r="BP154" s="139"/>
      <c r="BQ154" s="139"/>
      <c r="BR154" s="139"/>
      <c r="BS154" s="139"/>
      <c r="BT154" s="139"/>
      <c r="BU154" s="139"/>
      <c r="BV154" s="139"/>
      <c r="BW154" s="139"/>
      <c r="BX154" s="139"/>
      <c r="BY154" s="139"/>
      <c r="BZ154" s="139"/>
      <c r="CA154" s="139"/>
    </row>
    <row r="155" spans="1:79" s="19" customFormat="1" ht="12.75" customHeight="1">
      <c r="A155" s="27"/>
      <c r="B155" s="65" t="s">
        <v>205</v>
      </c>
      <c r="C155" s="13">
        <v>2</v>
      </c>
      <c r="D155" s="81">
        <f t="shared" si="12"/>
        <v>2</v>
      </c>
      <c r="E155" s="82">
        <f t="shared" si="12"/>
        <v>2</v>
      </c>
      <c r="F155" s="82">
        <f t="shared" si="12"/>
        <v>2</v>
      </c>
      <c r="G155" s="82">
        <f t="shared" si="12"/>
        <v>2</v>
      </c>
      <c r="H155" s="82">
        <f t="shared" si="12"/>
        <v>2</v>
      </c>
      <c r="I155" s="82">
        <f t="shared" si="12"/>
        <v>2</v>
      </c>
      <c r="J155" s="82">
        <f t="shared" si="12"/>
        <v>2</v>
      </c>
      <c r="K155" s="186">
        <v>8</v>
      </c>
      <c r="L155" s="30">
        <v>1</v>
      </c>
      <c r="M155" s="47">
        <f t="shared" si="13"/>
        <v>9</v>
      </c>
      <c r="N155" s="187" t="s">
        <v>10</v>
      </c>
      <c r="O155" s="86"/>
      <c r="P155" s="157" t="s">
        <v>247</v>
      </c>
      <c r="Q155" s="189" t="s">
        <v>212</v>
      </c>
      <c r="R155" s="190" t="s">
        <v>213</v>
      </c>
      <c r="S155" s="40" t="s">
        <v>11</v>
      </c>
      <c r="T155" s="41">
        <v>0</v>
      </c>
      <c r="U155" s="42">
        <v>0</v>
      </c>
      <c r="V155" s="23" t="s">
        <v>0</v>
      </c>
      <c r="W155" s="28" t="s">
        <v>69</v>
      </c>
      <c r="X155" s="28"/>
      <c r="Y155" s="14"/>
      <c r="Z155" s="14"/>
      <c r="AA155" s="21"/>
      <c r="AB155" s="21"/>
      <c r="AC155" s="21"/>
      <c r="AD155" s="21"/>
      <c r="AE155" s="180"/>
      <c r="AF155" s="139"/>
      <c r="AG155" s="139"/>
      <c r="AH155" s="139"/>
      <c r="AI155" s="139"/>
      <c r="AJ155" s="139"/>
      <c r="AK155" s="139"/>
      <c r="AL155" s="139"/>
      <c r="AM155" s="139"/>
      <c r="AN155" s="139"/>
      <c r="AO155" s="139"/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39"/>
      <c r="BE155" s="139"/>
      <c r="BF155" s="139"/>
      <c r="BG155" s="139"/>
      <c r="BH155" s="139"/>
      <c r="BI155" s="139"/>
      <c r="BJ155" s="139"/>
      <c r="BK155" s="139"/>
      <c r="BL155" s="139"/>
      <c r="BM155" s="139"/>
      <c r="BN155" s="139"/>
      <c r="BO155" s="139"/>
      <c r="BP155" s="139"/>
      <c r="BQ155" s="139"/>
      <c r="BR155" s="139"/>
      <c r="BS155" s="139"/>
      <c r="BT155" s="139"/>
      <c r="BU155" s="139"/>
      <c r="BV155" s="139"/>
      <c r="BW155" s="139"/>
      <c r="BX155" s="139"/>
      <c r="BY155" s="139"/>
      <c r="BZ155" s="139"/>
      <c r="CA155" s="139"/>
    </row>
    <row r="156" spans="1:79" s="19" customFormat="1" ht="12.75" customHeight="1">
      <c r="A156" s="27"/>
      <c r="B156" s="65"/>
      <c r="C156" s="13">
        <v>1</v>
      </c>
      <c r="D156" s="81">
        <f t="shared" si="12"/>
        <v>1</v>
      </c>
      <c r="E156" s="82">
        <f t="shared" si="12"/>
        <v>1</v>
      </c>
      <c r="F156" s="82">
        <f t="shared" si="12"/>
        <v>1</v>
      </c>
      <c r="G156" s="82">
        <f t="shared" si="12"/>
        <v>1</v>
      </c>
      <c r="H156" s="82">
        <f t="shared" si="12"/>
        <v>1</v>
      </c>
      <c r="I156" s="82">
        <f t="shared" si="12"/>
        <v>1</v>
      </c>
      <c r="J156" s="82">
        <f t="shared" si="12"/>
        <v>1</v>
      </c>
      <c r="K156" s="186">
        <v>2</v>
      </c>
      <c r="L156" s="30">
        <v>0</v>
      </c>
      <c r="M156" s="47">
        <f t="shared" si="13"/>
        <v>2</v>
      </c>
      <c r="N156" s="187" t="s">
        <v>10</v>
      </c>
      <c r="O156" s="86"/>
      <c r="P156" s="157" t="s">
        <v>248</v>
      </c>
      <c r="Q156" s="189" t="s">
        <v>214</v>
      </c>
      <c r="R156" s="31" t="s">
        <v>215</v>
      </c>
      <c r="S156" s="40" t="s">
        <v>27</v>
      </c>
      <c r="T156" s="41">
        <v>100</v>
      </c>
      <c r="U156" s="42">
        <v>90</v>
      </c>
      <c r="V156" s="23" t="s">
        <v>4</v>
      </c>
      <c r="W156" s="28" t="s">
        <v>69</v>
      </c>
      <c r="X156" s="28" t="s">
        <v>69</v>
      </c>
      <c r="Y156" s="14" t="s">
        <v>31</v>
      </c>
      <c r="Z156" s="14"/>
      <c r="AA156" s="21"/>
      <c r="AB156" s="21"/>
      <c r="AC156" s="21"/>
      <c r="AD156" s="21"/>
      <c r="AE156" s="180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39"/>
      <c r="AT156" s="139"/>
      <c r="AU156" s="139"/>
      <c r="AV156" s="139"/>
      <c r="AW156" s="139"/>
      <c r="AX156" s="139"/>
      <c r="AY156" s="139"/>
      <c r="AZ156" s="139"/>
      <c r="BA156" s="139"/>
      <c r="BB156" s="139"/>
      <c r="BC156" s="139"/>
      <c r="BD156" s="139"/>
      <c r="BE156" s="139"/>
      <c r="BF156" s="139"/>
      <c r="BG156" s="139"/>
      <c r="BH156" s="139"/>
      <c r="BI156" s="139"/>
      <c r="BJ156" s="139"/>
      <c r="BK156" s="139"/>
      <c r="BL156" s="139"/>
      <c r="BM156" s="139"/>
      <c r="BN156" s="139"/>
      <c r="BO156" s="139"/>
      <c r="BP156" s="139"/>
      <c r="BQ156" s="139"/>
      <c r="BR156" s="139"/>
      <c r="BS156" s="139"/>
      <c r="BT156" s="139"/>
      <c r="BU156" s="139"/>
      <c r="BV156" s="139"/>
      <c r="BW156" s="139"/>
      <c r="BX156" s="139"/>
      <c r="BY156" s="139"/>
      <c r="BZ156" s="139"/>
      <c r="CA156" s="139"/>
    </row>
    <row r="157" spans="1:79" s="19" customFormat="1" ht="12.75" customHeight="1">
      <c r="A157" s="27"/>
      <c r="B157" s="65"/>
      <c r="C157" s="13">
        <v>1</v>
      </c>
      <c r="D157" s="81">
        <f t="shared" si="12"/>
        <v>1</v>
      </c>
      <c r="E157" s="82">
        <f t="shared" si="12"/>
        <v>1</v>
      </c>
      <c r="F157" s="82">
        <f t="shared" si="12"/>
        <v>1</v>
      </c>
      <c r="G157" s="82">
        <f t="shared" si="12"/>
        <v>1</v>
      </c>
      <c r="H157" s="82">
        <f t="shared" si="12"/>
        <v>1</v>
      </c>
      <c r="I157" s="82">
        <f t="shared" si="12"/>
        <v>1</v>
      </c>
      <c r="J157" s="82">
        <f t="shared" si="12"/>
        <v>1</v>
      </c>
      <c r="K157" s="186">
        <v>1</v>
      </c>
      <c r="L157" s="30">
        <v>0</v>
      </c>
      <c r="M157" s="47">
        <f t="shared" si="13"/>
        <v>1</v>
      </c>
      <c r="N157" s="187" t="s">
        <v>10</v>
      </c>
      <c r="O157" s="86"/>
      <c r="P157" s="157" t="s">
        <v>249</v>
      </c>
      <c r="Q157" s="189" t="s">
        <v>216</v>
      </c>
      <c r="R157" s="31" t="s">
        <v>266</v>
      </c>
      <c r="S157" s="40" t="s">
        <v>27</v>
      </c>
      <c r="T157" s="41">
        <v>100</v>
      </c>
      <c r="U157" s="42">
        <v>90</v>
      </c>
      <c r="V157" s="23" t="s">
        <v>4</v>
      </c>
      <c r="W157" s="28" t="s">
        <v>69</v>
      </c>
      <c r="X157" s="28" t="s">
        <v>69</v>
      </c>
      <c r="Y157" s="28" t="s">
        <v>263</v>
      </c>
      <c r="Z157" s="14"/>
      <c r="AA157" s="21"/>
      <c r="AB157" s="21"/>
      <c r="AC157" s="21"/>
      <c r="AD157" s="21"/>
      <c r="AE157" s="180"/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39"/>
      <c r="AR157" s="139"/>
      <c r="AS157" s="139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139"/>
      <c r="BH157" s="139"/>
      <c r="BI157" s="139"/>
      <c r="BJ157" s="139"/>
      <c r="BK157" s="139"/>
      <c r="BL157" s="139"/>
      <c r="BM157" s="139"/>
      <c r="BN157" s="139"/>
      <c r="BO157" s="139"/>
      <c r="BP157" s="139"/>
      <c r="BQ157" s="139"/>
      <c r="BR157" s="139"/>
      <c r="BS157" s="139"/>
      <c r="BT157" s="139"/>
      <c r="BU157" s="139"/>
      <c r="BV157" s="139"/>
      <c r="BW157" s="139"/>
      <c r="BX157" s="139"/>
      <c r="BY157" s="139"/>
      <c r="BZ157" s="139"/>
      <c r="CA157" s="139"/>
    </row>
    <row r="158" spans="1:79" s="19" customFormat="1" ht="12.75" customHeight="1">
      <c r="A158" s="27"/>
      <c r="B158" s="65" t="s">
        <v>205</v>
      </c>
      <c r="C158" s="13">
        <v>2</v>
      </c>
      <c r="D158" s="81">
        <f t="shared" si="12"/>
        <v>2</v>
      </c>
      <c r="E158" s="82">
        <f t="shared" si="12"/>
        <v>2</v>
      </c>
      <c r="F158" s="82">
        <f t="shared" si="12"/>
        <v>2</v>
      </c>
      <c r="G158" s="82">
        <f t="shared" si="12"/>
        <v>2</v>
      </c>
      <c r="H158" s="82">
        <f t="shared" si="12"/>
        <v>2</v>
      </c>
      <c r="I158" s="82">
        <f t="shared" si="12"/>
        <v>2</v>
      </c>
      <c r="J158" s="82">
        <f t="shared" si="12"/>
        <v>2</v>
      </c>
      <c r="K158" s="186">
        <v>2</v>
      </c>
      <c r="L158" s="30">
        <v>1</v>
      </c>
      <c r="M158" s="47">
        <f t="shared" si="13"/>
        <v>3</v>
      </c>
      <c r="N158" s="187" t="s">
        <v>10</v>
      </c>
      <c r="O158" s="86"/>
      <c r="P158" s="157" t="s">
        <v>247</v>
      </c>
      <c r="Q158" s="189" t="s">
        <v>217</v>
      </c>
      <c r="R158" s="190" t="s">
        <v>272</v>
      </c>
      <c r="S158" s="40" t="s">
        <v>11</v>
      </c>
      <c r="T158" s="41">
        <v>100</v>
      </c>
      <c r="U158" s="42">
        <v>100</v>
      </c>
      <c r="V158" s="23" t="s">
        <v>0</v>
      </c>
      <c r="W158" s="28" t="s">
        <v>69</v>
      </c>
      <c r="X158" s="28" t="s">
        <v>69</v>
      </c>
      <c r="Y158" s="28"/>
      <c r="Z158" s="14" t="s">
        <v>51</v>
      </c>
      <c r="AA158" s="21"/>
      <c r="AB158" s="21"/>
      <c r="AC158" s="21"/>
      <c r="AD158" s="21"/>
      <c r="AE158" s="180"/>
      <c r="AF158" s="139"/>
      <c r="AG158" s="139"/>
      <c r="AH158" s="139"/>
      <c r="AI158" s="139"/>
      <c r="AJ158" s="139"/>
      <c r="AK158" s="139"/>
      <c r="AL158" s="139"/>
      <c r="AM158" s="139"/>
      <c r="AN158" s="139"/>
      <c r="AO158" s="139"/>
      <c r="AP158" s="139"/>
      <c r="AQ158" s="139"/>
      <c r="AR158" s="139"/>
      <c r="AS158" s="139"/>
      <c r="AT158" s="139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139"/>
      <c r="BE158" s="139"/>
      <c r="BF158" s="139"/>
      <c r="BG158" s="139"/>
      <c r="BH158" s="139"/>
      <c r="BI158" s="139"/>
      <c r="BJ158" s="139"/>
      <c r="BK158" s="139"/>
      <c r="BL158" s="139"/>
      <c r="BM158" s="139"/>
      <c r="BN158" s="139"/>
      <c r="BO158" s="139"/>
      <c r="BP158" s="139"/>
      <c r="BQ158" s="139"/>
      <c r="BR158" s="139"/>
      <c r="BS158" s="139"/>
      <c r="BT158" s="139"/>
      <c r="BU158" s="139"/>
      <c r="BV158" s="139"/>
      <c r="BW158" s="139"/>
      <c r="BX158" s="139"/>
      <c r="BY158" s="139"/>
      <c r="BZ158" s="139"/>
      <c r="CA158" s="139"/>
    </row>
    <row r="159" spans="1:79" s="19" customFormat="1" ht="12.75" customHeight="1">
      <c r="A159" s="27"/>
      <c r="B159" s="65"/>
      <c r="C159" s="13">
        <v>1</v>
      </c>
      <c r="D159" s="81">
        <f t="shared" si="12"/>
        <v>1</v>
      </c>
      <c r="E159" s="82">
        <f t="shared" si="12"/>
        <v>1</v>
      </c>
      <c r="F159" s="82">
        <f t="shared" si="12"/>
        <v>1</v>
      </c>
      <c r="G159" s="82">
        <f t="shared" si="12"/>
        <v>1</v>
      </c>
      <c r="H159" s="82">
        <f t="shared" si="12"/>
        <v>1</v>
      </c>
      <c r="I159" s="82">
        <f t="shared" si="12"/>
        <v>1</v>
      </c>
      <c r="J159" s="82">
        <f t="shared" si="12"/>
        <v>1</v>
      </c>
      <c r="K159" s="186">
        <v>1</v>
      </c>
      <c r="L159" s="30">
        <v>0</v>
      </c>
      <c r="M159" s="47">
        <f t="shared" si="13"/>
        <v>1</v>
      </c>
      <c r="N159" s="187" t="s">
        <v>10</v>
      </c>
      <c r="O159" s="86"/>
      <c r="P159" s="157" t="s">
        <v>249</v>
      </c>
      <c r="Q159" s="189" t="s">
        <v>218</v>
      </c>
      <c r="R159" s="31" t="s">
        <v>267</v>
      </c>
      <c r="S159" s="40" t="s">
        <v>27</v>
      </c>
      <c r="T159" s="41"/>
      <c r="U159" s="42"/>
      <c r="V159" s="23" t="s">
        <v>4</v>
      </c>
      <c r="W159" s="28"/>
      <c r="X159" s="28"/>
      <c r="Y159" s="28" t="s">
        <v>31</v>
      </c>
      <c r="Z159" s="14"/>
      <c r="AA159" s="21"/>
      <c r="AB159" s="21"/>
      <c r="AC159" s="21"/>
      <c r="AD159" s="21"/>
      <c r="AE159" s="180"/>
      <c r="AF159" s="139"/>
      <c r="AG159" s="139"/>
      <c r="AH159" s="139"/>
      <c r="AI159" s="139"/>
      <c r="AJ159" s="139"/>
      <c r="AK159" s="139"/>
      <c r="AL159" s="139"/>
      <c r="AM159" s="139"/>
      <c r="AN159" s="139"/>
      <c r="AO159" s="139"/>
      <c r="AP159" s="139"/>
      <c r="AQ159" s="139"/>
      <c r="AR159" s="139"/>
      <c r="AS159" s="139"/>
      <c r="AT159" s="139"/>
      <c r="AU159" s="139"/>
      <c r="AV159" s="139"/>
      <c r="AW159" s="139"/>
      <c r="AX159" s="139"/>
      <c r="AY159" s="139"/>
      <c r="AZ159" s="139"/>
      <c r="BA159" s="139"/>
      <c r="BB159" s="139"/>
      <c r="BC159" s="139"/>
      <c r="BD159" s="139"/>
      <c r="BE159" s="139"/>
      <c r="BF159" s="139"/>
      <c r="BG159" s="139"/>
      <c r="BH159" s="139"/>
      <c r="BI159" s="139"/>
      <c r="BJ159" s="139"/>
      <c r="BK159" s="139"/>
      <c r="BL159" s="139"/>
      <c r="BM159" s="139"/>
      <c r="BN159" s="139"/>
      <c r="BO159" s="139"/>
      <c r="BP159" s="139"/>
      <c r="BQ159" s="139"/>
      <c r="BR159" s="139"/>
      <c r="BS159" s="139"/>
      <c r="BT159" s="139"/>
      <c r="BU159" s="139"/>
      <c r="BV159" s="139"/>
      <c r="BW159" s="139"/>
      <c r="BX159" s="139"/>
      <c r="BY159" s="139"/>
      <c r="BZ159" s="139"/>
      <c r="CA159" s="139"/>
    </row>
    <row r="160" spans="1:79" s="19" customFormat="1" ht="12.75" customHeight="1">
      <c r="A160" s="27"/>
      <c r="B160" s="65" t="s">
        <v>205</v>
      </c>
      <c r="C160" s="13">
        <v>2</v>
      </c>
      <c r="D160" s="81">
        <f t="shared" si="12"/>
        <v>2</v>
      </c>
      <c r="E160" s="82">
        <f t="shared" si="12"/>
        <v>2</v>
      </c>
      <c r="F160" s="82">
        <f t="shared" si="12"/>
        <v>2</v>
      </c>
      <c r="G160" s="82">
        <f t="shared" si="12"/>
        <v>2</v>
      </c>
      <c r="H160" s="82">
        <f t="shared" si="12"/>
        <v>2</v>
      </c>
      <c r="I160" s="82">
        <f t="shared" si="12"/>
        <v>2</v>
      </c>
      <c r="J160" s="82">
        <f t="shared" si="12"/>
        <v>2</v>
      </c>
      <c r="K160" s="186">
        <v>1</v>
      </c>
      <c r="L160" s="30">
        <v>1</v>
      </c>
      <c r="M160" s="47">
        <f t="shared" si="13"/>
        <v>2</v>
      </c>
      <c r="N160" s="187" t="s">
        <v>10</v>
      </c>
      <c r="O160" s="86"/>
      <c r="P160" s="157" t="s">
        <v>247</v>
      </c>
      <c r="Q160" s="189" t="s">
        <v>217</v>
      </c>
      <c r="R160" s="190" t="s">
        <v>272</v>
      </c>
      <c r="S160" s="40" t="s">
        <v>11</v>
      </c>
      <c r="T160" s="41">
        <v>100</v>
      </c>
      <c r="U160" s="42">
        <v>90</v>
      </c>
      <c r="V160" s="23" t="s">
        <v>0</v>
      </c>
      <c r="W160" s="28" t="s">
        <v>69</v>
      </c>
      <c r="X160" s="28" t="s">
        <v>69</v>
      </c>
      <c r="Y160" s="28"/>
      <c r="Z160" s="14"/>
      <c r="AA160" s="21"/>
      <c r="AB160" s="21"/>
      <c r="AC160" s="21"/>
      <c r="AD160" s="21"/>
      <c r="AE160" s="180"/>
      <c r="AF160" s="139"/>
      <c r="AG160" s="139"/>
      <c r="AH160" s="139"/>
      <c r="AI160" s="139"/>
      <c r="AJ160" s="139"/>
      <c r="AK160" s="139"/>
      <c r="AL160" s="139"/>
      <c r="AM160" s="139"/>
      <c r="AN160" s="139"/>
      <c r="AO160" s="139"/>
      <c r="AP160" s="139"/>
      <c r="AQ160" s="139"/>
      <c r="AR160" s="139"/>
      <c r="AS160" s="139"/>
      <c r="AT160" s="139"/>
      <c r="AU160" s="139"/>
      <c r="AV160" s="139"/>
      <c r="AW160" s="139"/>
      <c r="AX160" s="139"/>
      <c r="AY160" s="139"/>
      <c r="AZ160" s="139"/>
      <c r="BA160" s="139"/>
      <c r="BB160" s="139"/>
      <c r="BC160" s="139"/>
      <c r="BD160" s="139"/>
      <c r="BE160" s="139"/>
      <c r="BF160" s="139"/>
      <c r="BG160" s="139"/>
      <c r="BH160" s="139"/>
      <c r="BI160" s="139"/>
      <c r="BJ160" s="139"/>
      <c r="BK160" s="139"/>
      <c r="BL160" s="139"/>
      <c r="BM160" s="139"/>
      <c r="BN160" s="139"/>
      <c r="BO160" s="139"/>
      <c r="BP160" s="139"/>
      <c r="BQ160" s="139"/>
      <c r="BR160" s="139"/>
      <c r="BS160" s="139"/>
      <c r="BT160" s="139"/>
      <c r="BU160" s="139"/>
      <c r="BV160" s="139"/>
      <c r="BW160" s="139"/>
      <c r="BX160" s="139"/>
      <c r="BY160" s="139"/>
      <c r="BZ160" s="139"/>
      <c r="CA160" s="139"/>
    </row>
    <row r="161" spans="1:79" s="19" customFormat="1" ht="12.75" customHeight="1">
      <c r="A161" s="27"/>
      <c r="B161" s="65" t="s">
        <v>206</v>
      </c>
      <c r="C161" s="13">
        <v>1</v>
      </c>
      <c r="D161" s="81">
        <f t="shared" si="12"/>
        <v>1</v>
      </c>
      <c r="E161" s="82">
        <f t="shared" si="12"/>
        <v>1</v>
      </c>
      <c r="F161" s="82">
        <f t="shared" si="12"/>
        <v>1</v>
      </c>
      <c r="G161" s="82">
        <f t="shared" si="12"/>
        <v>1</v>
      </c>
      <c r="H161" s="82">
        <f t="shared" si="12"/>
        <v>1</v>
      </c>
      <c r="I161" s="82">
        <f t="shared" si="12"/>
        <v>1</v>
      </c>
      <c r="J161" s="82">
        <f t="shared" si="12"/>
        <v>1</v>
      </c>
      <c r="K161" s="186">
        <v>4</v>
      </c>
      <c r="L161" s="30">
        <v>1</v>
      </c>
      <c r="M161" s="47">
        <f t="shared" si="13"/>
        <v>5</v>
      </c>
      <c r="N161" s="187" t="s">
        <v>10</v>
      </c>
      <c r="O161" s="86"/>
      <c r="P161" s="157" t="s">
        <v>250</v>
      </c>
      <c r="Q161" s="189" t="s">
        <v>219</v>
      </c>
      <c r="R161" s="31" t="s">
        <v>220</v>
      </c>
      <c r="S161" s="40" t="s">
        <v>11</v>
      </c>
      <c r="T161" s="41">
        <v>100</v>
      </c>
      <c r="U161" s="42">
        <v>90</v>
      </c>
      <c r="V161" s="23" t="s">
        <v>0</v>
      </c>
      <c r="W161" s="28" t="s">
        <v>69</v>
      </c>
      <c r="X161" s="28" t="s">
        <v>69</v>
      </c>
      <c r="Y161" s="28"/>
      <c r="Z161" s="14"/>
      <c r="AA161" s="21"/>
      <c r="AB161" s="21"/>
      <c r="AC161" s="21"/>
      <c r="AD161" s="21"/>
      <c r="AE161" s="180"/>
      <c r="AF161" s="139"/>
      <c r="AG161" s="139"/>
      <c r="AH161" s="139"/>
      <c r="AI161" s="139"/>
      <c r="AJ161" s="139"/>
      <c r="AK161" s="139"/>
      <c r="AL161" s="139"/>
      <c r="AM161" s="139"/>
      <c r="AN161" s="139"/>
      <c r="AO161" s="139"/>
      <c r="AP161" s="139"/>
      <c r="AQ161" s="139"/>
      <c r="AR161" s="139"/>
      <c r="AS161" s="139"/>
      <c r="AT161" s="139"/>
      <c r="AU161" s="139"/>
      <c r="AV161" s="139"/>
      <c r="AW161" s="139"/>
      <c r="AX161" s="139"/>
      <c r="AY161" s="139"/>
      <c r="AZ161" s="139"/>
      <c r="BA161" s="139"/>
      <c r="BB161" s="139"/>
      <c r="BC161" s="139"/>
      <c r="BD161" s="139"/>
      <c r="BE161" s="139"/>
      <c r="BF161" s="139"/>
      <c r="BG161" s="139"/>
      <c r="BH161" s="139"/>
      <c r="BI161" s="139"/>
      <c r="BJ161" s="139"/>
      <c r="BK161" s="139"/>
      <c r="BL161" s="139"/>
      <c r="BM161" s="139"/>
      <c r="BN161" s="139"/>
      <c r="BO161" s="139"/>
      <c r="BP161" s="139"/>
      <c r="BQ161" s="139"/>
      <c r="BR161" s="139"/>
      <c r="BS161" s="139"/>
      <c r="BT161" s="139"/>
      <c r="BU161" s="139"/>
      <c r="BV161" s="139"/>
      <c r="BW161" s="139"/>
      <c r="BX161" s="139"/>
      <c r="BY161" s="139"/>
      <c r="BZ161" s="139"/>
      <c r="CA161" s="139"/>
    </row>
    <row r="162" spans="1:79" s="19" customFormat="1" ht="12.75" customHeight="1">
      <c r="A162" s="27"/>
      <c r="B162" s="65" t="s">
        <v>206</v>
      </c>
      <c r="C162" s="13">
        <v>1</v>
      </c>
      <c r="D162" s="81">
        <f t="shared" si="12"/>
        <v>1</v>
      </c>
      <c r="E162" s="82">
        <f t="shared" si="12"/>
        <v>1</v>
      </c>
      <c r="F162" s="82">
        <f t="shared" si="12"/>
        <v>1</v>
      </c>
      <c r="G162" s="82">
        <f t="shared" si="12"/>
        <v>1</v>
      </c>
      <c r="H162" s="82">
        <f t="shared" si="12"/>
        <v>1</v>
      </c>
      <c r="I162" s="82">
        <f t="shared" si="12"/>
        <v>1</v>
      </c>
      <c r="J162" s="82">
        <f t="shared" si="12"/>
        <v>1</v>
      </c>
      <c r="K162" s="186">
        <v>4</v>
      </c>
      <c r="L162" s="30">
        <v>1</v>
      </c>
      <c r="M162" s="47">
        <f t="shared" si="13"/>
        <v>5</v>
      </c>
      <c r="N162" s="187" t="s">
        <v>10</v>
      </c>
      <c r="O162" s="86"/>
      <c r="P162" s="157" t="s">
        <v>250</v>
      </c>
      <c r="Q162" s="189" t="s">
        <v>221</v>
      </c>
      <c r="R162" s="31" t="s">
        <v>222</v>
      </c>
      <c r="S162" s="40" t="s">
        <v>11</v>
      </c>
      <c r="T162" s="41">
        <v>100</v>
      </c>
      <c r="U162" s="42">
        <v>0</v>
      </c>
      <c r="V162" s="23" t="s">
        <v>0</v>
      </c>
      <c r="W162" s="28" t="s">
        <v>69</v>
      </c>
      <c r="X162" s="28" t="s">
        <v>69</v>
      </c>
      <c r="Y162" s="28"/>
      <c r="Z162" s="14"/>
      <c r="AA162" s="21"/>
      <c r="AB162" s="21"/>
      <c r="AC162" s="21"/>
      <c r="AD162" s="21"/>
      <c r="AE162" s="180"/>
      <c r="AF162" s="139"/>
      <c r="AG162" s="139"/>
      <c r="AH162" s="139"/>
      <c r="AI162" s="139"/>
      <c r="AJ162" s="139"/>
      <c r="AK162" s="139"/>
      <c r="AL162" s="139"/>
      <c r="AM162" s="139"/>
      <c r="AN162" s="139"/>
      <c r="AO162" s="139"/>
      <c r="AP162" s="139"/>
      <c r="AQ162" s="139"/>
      <c r="AR162" s="139"/>
      <c r="AS162" s="139"/>
      <c r="AT162" s="139"/>
      <c r="AU162" s="139"/>
      <c r="AV162" s="139"/>
      <c r="AW162" s="139"/>
      <c r="AX162" s="139"/>
      <c r="AY162" s="139"/>
      <c r="AZ162" s="139"/>
      <c r="BA162" s="139"/>
      <c r="BB162" s="139"/>
      <c r="BC162" s="139"/>
      <c r="BD162" s="139"/>
      <c r="BE162" s="139"/>
      <c r="BF162" s="139"/>
      <c r="BG162" s="139"/>
      <c r="BH162" s="139"/>
      <c r="BI162" s="139"/>
      <c r="BJ162" s="139"/>
      <c r="BK162" s="139"/>
      <c r="BL162" s="139"/>
      <c r="BM162" s="139"/>
      <c r="BN162" s="139"/>
      <c r="BO162" s="139"/>
      <c r="BP162" s="139"/>
      <c r="BQ162" s="139"/>
      <c r="BR162" s="139"/>
      <c r="BS162" s="139"/>
      <c r="BT162" s="139"/>
      <c r="BU162" s="139"/>
      <c r="BV162" s="139"/>
      <c r="BW162" s="139"/>
      <c r="BX162" s="139"/>
      <c r="BY162" s="139"/>
      <c r="BZ162" s="139"/>
      <c r="CA162" s="139"/>
    </row>
    <row r="163" spans="1:79" s="19" customFormat="1" ht="12.75" customHeight="1">
      <c r="A163" s="27"/>
      <c r="B163" s="65" t="s">
        <v>206</v>
      </c>
      <c r="C163" s="13">
        <v>1</v>
      </c>
      <c r="D163" s="81">
        <f t="shared" si="12"/>
        <v>1</v>
      </c>
      <c r="E163" s="82">
        <f t="shared" si="12"/>
        <v>1</v>
      </c>
      <c r="F163" s="82">
        <f t="shared" si="12"/>
        <v>1</v>
      </c>
      <c r="G163" s="82">
        <f t="shared" si="12"/>
        <v>1</v>
      </c>
      <c r="H163" s="82">
        <f t="shared" si="12"/>
        <v>1</v>
      </c>
      <c r="I163" s="82">
        <f t="shared" si="12"/>
        <v>1</v>
      </c>
      <c r="J163" s="82">
        <f t="shared" si="12"/>
        <v>1</v>
      </c>
      <c r="K163" s="186">
        <v>8</v>
      </c>
      <c r="L163" s="30">
        <v>2</v>
      </c>
      <c r="M163" s="47">
        <f t="shared" si="13"/>
        <v>10</v>
      </c>
      <c r="N163" s="187" t="s">
        <v>10</v>
      </c>
      <c r="O163" s="86"/>
      <c r="P163" s="157" t="s">
        <v>248</v>
      </c>
      <c r="Q163" s="189" t="s">
        <v>223</v>
      </c>
      <c r="R163" s="31" t="s">
        <v>224</v>
      </c>
      <c r="S163" s="40" t="s">
        <v>11</v>
      </c>
      <c r="T163" s="41">
        <v>100</v>
      </c>
      <c r="U163" s="42">
        <v>0</v>
      </c>
      <c r="V163" s="23" t="s">
        <v>0</v>
      </c>
      <c r="W163" s="28" t="s">
        <v>69</v>
      </c>
      <c r="X163" s="28" t="s">
        <v>69</v>
      </c>
      <c r="Y163" s="28"/>
      <c r="Z163" s="14"/>
      <c r="AA163" s="21"/>
      <c r="AB163" s="21"/>
      <c r="AC163" s="21"/>
      <c r="AD163" s="21"/>
      <c r="AE163" s="180"/>
      <c r="AF163" s="139"/>
      <c r="AG163" s="139"/>
      <c r="AH163" s="139"/>
      <c r="AI163" s="139"/>
      <c r="AJ163" s="139"/>
      <c r="AK163" s="139"/>
      <c r="AL163" s="139"/>
      <c r="AM163" s="139"/>
      <c r="AN163" s="139"/>
      <c r="AO163" s="139"/>
      <c r="AP163" s="139"/>
      <c r="AQ163" s="139"/>
      <c r="AR163" s="139"/>
      <c r="AS163" s="139"/>
      <c r="AT163" s="139"/>
      <c r="AU163" s="139"/>
      <c r="AV163" s="139"/>
      <c r="AW163" s="139"/>
      <c r="AX163" s="139"/>
      <c r="AY163" s="139"/>
      <c r="AZ163" s="139"/>
      <c r="BA163" s="139"/>
      <c r="BB163" s="139"/>
      <c r="BC163" s="139"/>
      <c r="BD163" s="139"/>
      <c r="BE163" s="139"/>
      <c r="BF163" s="139"/>
      <c r="BG163" s="139"/>
      <c r="BH163" s="139"/>
      <c r="BI163" s="139"/>
      <c r="BJ163" s="139"/>
      <c r="BK163" s="139"/>
      <c r="BL163" s="139"/>
      <c r="BM163" s="139"/>
      <c r="BN163" s="139"/>
      <c r="BO163" s="139"/>
      <c r="BP163" s="139"/>
      <c r="BQ163" s="139"/>
      <c r="BR163" s="139"/>
      <c r="BS163" s="139"/>
      <c r="BT163" s="139"/>
      <c r="BU163" s="139"/>
      <c r="BV163" s="139"/>
      <c r="BW163" s="139"/>
      <c r="BX163" s="139"/>
      <c r="BY163" s="139"/>
      <c r="BZ163" s="139"/>
      <c r="CA163" s="139"/>
    </row>
    <row r="164" spans="1:79" s="19" customFormat="1" ht="12.75" customHeight="1">
      <c r="A164" s="27"/>
      <c r="B164" s="65" t="s">
        <v>206</v>
      </c>
      <c r="C164" s="13">
        <v>1</v>
      </c>
      <c r="D164" s="81">
        <f t="shared" si="12"/>
        <v>1</v>
      </c>
      <c r="E164" s="82">
        <f t="shared" si="12"/>
        <v>1</v>
      </c>
      <c r="F164" s="82">
        <f t="shared" si="12"/>
        <v>1</v>
      </c>
      <c r="G164" s="82">
        <f t="shared" si="12"/>
        <v>1</v>
      </c>
      <c r="H164" s="82">
        <f t="shared" si="12"/>
        <v>1</v>
      </c>
      <c r="I164" s="82"/>
      <c r="J164" s="82"/>
      <c r="K164" s="186">
        <v>5</v>
      </c>
      <c r="L164" s="30">
        <v>1</v>
      </c>
      <c r="M164" s="47">
        <f t="shared" si="13"/>
        <v>6</v>
      </c>
      <c r="N164" s="187" t="s">
        <v>10</v>
      </c>
      <c r="O164" s="86"/>
      <c r="P164" s="157" t="s">
        <v>248</v>
      </c>
      <c r="Q164" s="189" t="s">
        <v>225</v>
      </c>
      <c r="R164" s="31" t="s">
        <v>226</v>
      </c>
      <c r="S164" s="40" t="s">
        <v>11</v>
      </c>
      <c r="T164" s="41"/>
      <c r="U164" s="42"/>
      <c r="V164" s="23" t="s">
        <v>0</v>
      </c>
      <c r="W164" s="28"/>
      <c r="X164" s="28"/>
      <c r="Y164" s="28"/>
      <c r="Z164" s="14"/>
      <c r="AA164" s="21"/>
      <c r="AB164" s="21"/>
      <c r="AC164" s="21"/>
      <c r="AD164" s="21"/>
      <c r="AE164" s="180"/>
      <c r="AF164" s="139"/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39"/>
      <c r="AR164" s="139"/>
      <c r="AS164" s="139"/>
      <c r="AT164" s="139"/>
      <c r="AU164" s="139"/>
      <c r="AV164" s="139"/>
      <c r="AW164" s="139"/>
      <c r="AX164" s="139"/>
      <c r="AY164" s="139"/>
      <c r="AZ164" s="139"/>
      <c r="BA164" s="139"/>
      <c r="BB164" s="139"/>
      <c r="BC164" s="139"/>
      <c r="BD164" s="139"/>
      <c r="BE164" s="139"/>
      <c r="BF164" s="139"/>
      <c r="BG164" s="139"/>
      <c r="BH164" s="139"/>
      <c r="BI164" s="139"/>
      <c r="BJ164" s="139"/>
      <c r="BK164" s="139"/>
      <c r="BL164" s="139"/>
      <c r="BM164" s="139"/>
      <c r="BN164" s="139"/>
      <c r="BO164" s="139"/>
      <c r="BP164" s="139"/>
      <c r="BQ164" s="139"/>
      <c r="BR164" s="139"/>
      <c r="BS164" s="139"/>
      <c r="BT164" s="139"/>
      <c r="BU164" s="139"/>
      <c r="BV164" s="139"/>
      <c r="BW164" s="139"/>
      <c r="BX164" s="139"/>
      <c r="BY164" s="139"/>
      <c r="BZ164" s="139"/>
      <c r="CA164" s="139"/>
    </row>
    <row r="165" spans="1:79" s="19" customFormat="1" ht="12.75" customHeight="1">
      <c r="A165" s="27"/>
      <c r="B165" s="65" t="s">
        <v>206</v>
      </c>
      <c r="C165" s="13">
        <v>1</v>
      </c>
      <c r="D165" s="81">
        <f t="shared" si="12"/>
        <v>1</v>
      </c>
      <c r="E165" s="82">
        <f t="shared" si="12"/>
        <v>1</v>
      </c>
      <c r="F165" s="82">
        <f t="shared" si="12"/>
        <v>1</v>
      </c>
      <c r="G165" s="82">
        <f t="shared" si="12"/>
        <v>1</v>
      </c>
      <c r="H165" s="82">
        <f t="shared" si="12"/>
        <v>1</v>
      </c>
      <c r="I165" s="82"/>
      <c r="J165" s="82"/>
      <c r="K165" s="186">
        <v>27</v>
      </c>
      <c r="L165" s="30">
        <v>3</v>
      </c>
      <c r="M165" s="47">
        <f t="shared" si="13"/>
        <v>30</v>
      </c>
      <c r="N165" s="187" t="s">
        <v>10</v>
      </c>
      <c r="O165" s="86"/>
      <c r="P165" s="157" t="s">
        <v>250</v>
      </c>
      <c r="Q165" s="189" t="s">
        <v>256</v>
      </c>
      <c r="R165" s="31" t="s">
        <v>227</v>
      </c>
      <c r="S165" s="40" t="s">
        <v>11</v>
      </c>
      <c r="T165" s="41"/>
      <c r="U165" s="42"/>
      <c r="V165" s="23" t="s">
        <v>0</v>
      </c>
      <c r="W165" s="28"/>
      <c r="X165" s="28"/>
      <c r="Y165" s="28"/>
      <c r="Z165" s="14"/>
      <c r="AA165" s="21"/>
      <c r="AB165" s="21"/>
      <c r="AC165" s="21"/>
      <c r="AD165" s="21"/>
      <c r="AE165" s="180"/>
      <c r="AF165" s="139"/>
      <c r="AG165" s="139"/>
      <c r="AH165" s="139"/>
      <c r="AI165" s="139"/>
      <c r="AJ165" s="139"/>
      <c r="AK165" s="139"/>
      <c r="AL165" s="139"/>
      <c r="AM165" s="139"/>
      <c r="AN165" s="139"/>
      <c r="AO165" s="139"/>
      <c r="AP165" s="139"/>
      <c r="AQ165" s="139"/>
      <c r="AR165" s="139"/>
      <c r="AS165" s="139"/>
      <c r="AT165" s="139"/>
      <c r="AU165" s="139"/>
      <c r="AV165" s="139"/>
      <c r="AW165" s="139"/>
      <c r="AX165" s="139"/>
      <c r="AY165" s="139"/>
      <c r="AZ165" s="139"/>
      <c r="BA165" s="139"/>
      <c r="BB165" s="139"/>
      <c r="BC165" s="139"/>
      <c r="BD165" s="139"/>
      <c r="BE165" s="139"/>
      <c r="BF165" s="139"/>
      <c r="BG165" s="139"/>
      <c r="BH165" s="139"/>
      <c r="BI165" s="139"/>
      <c r="BJ165" s="139"/>
      <c r="BK165" s="139"/>
      <c r="BL165" s="139"/>
      <c r="BM165" s="139"/>
      <c r="BN165" s="139"/>
      <c r="BO165" s="139"/>
      <c r="BP165" s="139"/>
      <c r="BQ165" s="139"/>
      <c r="BR165" s="139"/>
      <c r="BS165" s="139"/>
      <c r="BT165" s="139"/>
      <c r="BU165" s="139"/>
      <c r="BV165" s="139"/>
      <c r="BW165" s="139"/>
      <c r="BX165" s="139"/>
      <c r="BY165" s="139"/>
      <c r="BZ165" s="139"/>
      <c r="CA165" s="139"/>
    </row>
    <row r="166" spans="1:79" s="19" customFormat="1" ht="12.75" customHeight="1">
      <c r="A166" s="27"/>
      <c r="B166" s="65"/>
      <c r="C166" s="13">
        <v>1</v>
      </c>
      <c r="D166" s="81">
        <f t="shared" si="12"/>
        <v>1</v>
      </c>
      <c r="E166" s="82">
        <f t="shared" si="12"/>
        <v>1</v>
      </c>
      <c r="F166" s="82">
        <f t="shared" si="12"/>
        <v>1</v>
      </c>
      <c r="G166" s="82">
        <f t="shared" si="12"/>
        <v>1</v>
      </c>
      <c r="H166" s="82">
        <f t="shared" si="12"/>
        <v>1</v>
      </c>
      <c r="I166" s="82"/>
      <c r="J166" s="82"/>
      <c r="K166" s="186">
        <v>1</v>
      </c>
      <c r="L166" s="30">
        <v>0</v>
      </c>
      <c r="M166" s="47">
        <f t="shared" si="13"/>
        <v>1</v>
      </c>
      <c r="N166" s="187" t="s">
        <v>10</v>
      </c>
      <c r="O166" s="86"/>
      <c r="P166" s="157" t="s">
        <v>248</v>
      </c>
      <c r="Q166" s="189" t="s">
        <v>228</v>
      </c>
      <c r="R166" s="31" t="s">
        <v>229</v>
      </c>
      <c r="S166" s="40" t="s">
        <v>27</v>
      </c>
      <c r="T166" s="41"/>
      <c r="U166" s="42"/>
      <c r="V166" s="23" t="s">
        <v>4</v>
      </c>
      <c r="W166" s="28"/>
      <c r="X166" s="28"/>
      <c r="Y166" s="28" t="s">
        <v>263</v>
      </c>
      <c r="Z166" s="14"/>
      <c r="AA166" s="21"/>
      <c r="AB166" s="21"/>
      <c r="AC166" s="21"/>
      <c r="AD166" s="21"/>
      <c r="AE166" s="180"/>
      <c r="AF166" s="139"/>
      <c r="AG166" s="139"/>
      <c r="AH166" s="139"/>
      <c r="AI166" s="139"/>
      <c r="AJ166" s="139"/>
      <c r="AK166" s="139"/>
      <c r="AL166" s="139"/>
      <c r="AM166" s="139"/>
      <c r="AN166" s="139"/>
      <c r="AO166" s="139"/>
      <c r="AP166" s="139"/>
      <c r="AQ166" s="139"/>
      <c r="AR166" s="139"/>
      <c r="AS166" s="139"/>
      <c r="AT166" s="139"/>
      <c r="AU166" s="139"/>
      <c r="AV166" s="139"/>
      <c r="AW166" s="139"/>
      <c r="AX166" s="139"/>
      <c r="AY166" s="139"/>
      <c r="AZ166" s="139"/>
      <c r="BA166" s="139"/>
      <c r="BB166" s="139"/>
      <c r="BC166" s="139"/>
      <c r="BD166" s="139"/>
      <c r="BE166" s="139"/>
      <c r="BF166" s="139"/>
      <c r="BG166" s="139"/>
      <c r="BH166" s="139"/>
      <c r="BI166" s="139"/>
      <c r="BJ166" s="139"/>
      <c r="BK166" s="139"/>
      <c r="BL166" s="139"/>
      <c r="BM166" s="139"/>
      <c r="BN166" s="139"/>
      <c r="BO166" s="139"/>
      <c r="BP166" s="139"/>
      <c r="BQ166" s="139"/>
      <c r="BR166" s="139"/>
      <c r="BS166" s="139"/>
      <c r="BT166" s="139"/>
      <c r="BU166" s="139"/>
      <c r="BV166" s="139"/>
      <c r="BW166" s="139"/>
      <c r="BX166" s="139"/>
      <c r="BY166" s="139"/>
      <c r="BZ166" s="139"/>
      <c r="CA166" s="139"/>
    </row>
    <row r="167" spans="1:79" s="19" customFormat="1" ht="12.75" customHeight="1">
      <c r="A167" s="27"/>
      <c r="B167" s="65" t="s">
        <v>205</v>
      </c>
      <c r="C167" s="13">
        <v>2</v>
      </c>
      <c r="D167" s="81">
        <f t="shared" si="12"/>
        <v>2</v>
      </c>
      <c r="E167" s="82">
        <f t="shared" si="12"/>
        <v>2</v>
      </c>
      <c r="F167" s="82">
        <f t="shared" si="12"/>
        <v>2</v>
      </c>
      <c r="G167" s="82">
        <f t="shared" si="12"/>
        <v>2</v>
      </c>
      <c r="H167" s="82">
        <f t="shared" si="12"/>
        <v>2</v>
      </c>
      <c r="I167" s="82">
        <f t="shared" si="12"/>
        <v>2</v>
      </c>
      <c r="J167" s="82">
        <f t="shared" si="12"/>
        <v>2</v>
      </c>
      <c r="K167" s="186">
        <v>1</v>
      </c>
      <c r="L167" s="30">
        <v>1</v>
      </c>
      <c r="M167" s="47">
        <f t="shared" ref="M167" si="14">L167+K167</f>
        <v>2</v>
      </c>
      <c r="N167" s="187" t="s">
        <v>10</v>
      </c>
      <c r="O167" s="86"/>
      <c r="P167" s="157" t="s">
        <v>247</v>
      </c>
      <c r="Q167" s="189" t="s">
        <v>217</v>
      </c>
      <c r="R167" s="190" t="s">
        <v>271</v>
      </c>
      <c r="S167" s="40" t="s">
        <v>11</v>
      </c>
      <c r="T167" s="41">
        <v>100</v>
      </c>
      <c r="U167" s="42">
        <v>90</v>
      </c>
      <c r="V167" s="23" t="s">
        <v>0</v>
      </c>
      <c r="W167" s="28"/>
      <c r="X167" s="28"/>
      <c r="Y167" s="28"/>
      <c r="Z167" s="14"/>
      <c r="AA167" s="21"/>
      <c r="AB167" s="21"/>
      <c r="AC167" s="21"/>
      <c r="AD167" s="21"/>
      <c r="AE167" s="180"/>
      <c r="AF167" s="139"/>
      <c r="AG167" s="139"/>
      <c r="AH167" s="139"/>
      <c r="AI167" s="139"/>
      <c r="AJ167" s="139"/>
      <c r="AK167" s="139"/>
      <c r="AL167" s="139"/>
      <c r="AM167" s="139"/>
      <c r="AN167" s="139"/>
      <c r="AO167" s="139"/>
      <c r="AP167" s="139"/>
      <c r="AQ167" s="139"/>
      <c r="AR167" s="139"/>
      <c r="AS167" s="139"/>
      <c r="AT167" s="139"/>
      <c r="AU167" s="139"/>
      <c r="AV167" s="139"/>
      <c r="AW167" s="139"/>
      <c r="AX167" s="139"/>
      <c r="AY167" s="139"/>
      <c r="AZ167" s="139"/>
      <c r="BA167" s="139"/>
      <c r="BB167" s="139"/>
      <c r="BC167" s="139"/>
      <c r="BD167" s="139"/>
      <c r="BE167" s="139"/>
      <c r="BF167" s="139"/>
      <c r="BG167" s="139"/>
      <c r="BH167" s="139"/>
      <c r="BI167" s="139"/>
      <c r="BJ167" s="139"/>
      <c r="BK167" s="139"/>
      <c r="BL167" s="139"/>
      <c r="BM167" s="139"/>
      <c r="BN167" s="139"/>
      <c r="BO167" s="139"/>
      <c r="BP167" s="139"/>
      <c r="BQ167" s="139"/>
      <c r="BR167" s="139"/>
      <c r="BS167" s="139"/>
      <c r="BT167" s="139"/>
      <c r="BU167" s="139"/>
      <c r="BV167" s="139"/>
      <c r="BW167" s="139"/>
      <c r="BX167" s="139"/>
      <c r="BY167" s="139"/>
      <c r="BZ167" s="139"/>
      <c r="CA167" s="139"/>
    </row>
    <row r="168" spans="1:79" s="19" customFormat="1" ht="12.75" customHeight="1">
      <c r="A168" s="27"/>
      <c r="B168" s="65"/>
      <c r="C168" s="13">
        <v>1</v>
      </c>
      <c r="D168" s="81">
        <f t="shared" si="12"/>
        <v>1</v>
      </c>
      <c r="E168" s="82">
        <f t="shared" si="12"/>
        <v>1</v>
      </c>
      <c r="F168" s="82">
        <f t="shared" si="12"/>
        <v>1</v>
      </c>
      <c r="G168" s="82">
        <f t="shared" si="12"/>
        <v>1</v>
      </c>
      <c r="H168" s="82">
        <f t="shared" si="12"/>
        <v>1</v>
      </c>
      <c r="I168" s="82"/>
      <c r="J168" s="82"/>
      <c r="K168" s="186">
        <v>1</v>
      </c>
      <c r="L168" s="30">
        <v>0</v>
      </c>
      <c r="M168" s="47">
        <f t="shared" si="13"/>
        <v>1</v>
      </c>
      <c r="N168" s="187" t="s">
        <v>10</v>
      </c>
      <c r="O168" s="86"/>
      <c r="P168" s="157" t="s">
        <v>248</v>
      </c>
      <c r="Q168" s="189" t="s">
        <v>230</v>
      </c>
      <c r="R168" s="31" t="s">
        <v>231</v>
      </c>
      <c r="S168" s="40" t="s">
        <v>27</v>
      </c>
      <c r="T168" s="41"/>
      <c r="U168" s="42"/>
      <c r="V168" s="23" t="s">
        <v>4</v>
      </c>
      <c r="W168" s="28"/>
      <c r="X168" s="28"/>
      <c r="Y168" s="28" t="s">
        <v>263</v>
      </c>
      <c r="Z168" s="14"/>
      <c r="AA168" s="21"/>
      <c r="AB168" s="21"/>
      <c r="AC168" s="21"/>
      <c r="AD168" s="21"/>
      <c r="AE168" s="180"/>
      <c r="AF168" s="139"/>
      <c r="AG168" s="139"/>
      <c r="AH168" s="139"/>
      <c r="AI168" s="139"/>
      <c r="AJ168" s="139"/>
      <c r="AK168" s="139"/>
      <c r="AL168" s="139"/>
      <c r="AM168" s="139"/>
      <c r="AN168" s="139"/>
      <c r="AO168" s="139"/>
      <c r="AP168" s="139"/>
      <c r="AQ168" s="139"/>
      <c r="AR168" s="139"/>
      <c r="AS168" s="139"/>
      <c r="AT168" s="139"/>
      <c r="AU168" s="139"/>
      <c r="AV168" s="139"/>
      <c r="AW168" s="139"/>
      <c r="AX168" s="139"/>
      <c r="AY168" s="139"/>
      <c r="AZ168" s="139"/>
      <c r="BA168" s="139"/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39"/>
      <c r="BL168" s="139"/>
      <c r="BM168" s="139"/>
      <c r="BN168" s="139"/>
      <c r="BO168" s="139"/>
      <c r="BP168" s="139"/>
      <c r="BQ168" s="139"/>
      <c r="BR168" s="139"/>
      <c r="BS168" s="139"/>
      <c r="BT168" s="139"/>
      <c r="BU168" s="139"/>
      <c r="BV168" s="139"/>
      <c r="BW168" s="139"/>
      <c r="BX168" s="139"/>
      <c r="BY168" s="139"/>
      <c r="BZ168" s="139"/>
      <c r="CA168" s="139"/>
    </row>
    <row r="169" spans="1:79" s="19" customFormat="1" ht="12.75" customHeight="1">
      <c r="A169" s="27"/>
      <c r="B169" s="65" t="s">
        <v>205</v>
      </c>
      <c r="C169" s="13">
        <v>2</v>
      </c>
      <c r="D169" s="81">
        <f t="shared" si="12"/>
        <v>2</v>
      </c>
      <c r="E169" s="82">
        <f t="shared" si="12"/>
        <v>2</v>
      </c>
      <c r="F169" s="82">
        <f t="shared" si="12"/>
        <v>2</v>
      </c>
      <c r="G169" s="82">
        <f t="shared" si="12"/>
        <v>2</v>
      </c>
      <c r="H169" s="82">
        <f t="shared" si="12"/>
        <v>2</v>
      </c>
      <c r="I169" s="82">
        <f t="shared" si="12"/>
        <v>2</v>
      </c>
      <c r="J169" s="82">
        <f t="shared" si="12"/>
        <v>2</v>
      </c>
      <c r="K169" s="186">
        <v>1</v>
      </c>
      <c r="L169" s="30">
        <v>1</v>
      </c>
      <c r="M169" s="47">
        <f t="shared" si="13"/>
        <v>2</v>
      </c>
      <c r="N169" s="187" t="s">
        <v>10</v>
      </c>
      <c r="O169" s="86"/>
      <c r="P169" s="157" t="s">
        <v>247</v>
      </c>
      <c r="Q169" s="189" t="s">
        <v>217</v>
      </c>
      <c r="R169" s="190" t="s">
        <v>271</v>
      </c>
      <c r="S169" s="40" t="s">
        <v>11</v>
      </c>
      <c r="T169" s="41">
        <v>100</v>
      </c>
      <c r="U169" s="42">
        <v>90</v>
      </c>
      <c r="V169" s="23" t="s">
        <v>0</v>
      </c>
      <c r="W169" s="28"/>
      <c r="X169" s="28"/>
      <c r="Y169" s="28"/>
      <c r="Z169" s="14"/>
      <c r="AA169" s="21"/>
      <c r="AB169" s="21"/>
      <c r="AC169" s="21"/>
      <c r="AD169" s="21"/>
      <c r="AE169" s="180"/>
      <c r="AF169" s="139"/>
      <c r="AG169" s="139"/>
      <c r="AH169" s="139"/>
      <c r="AI169" s="139"/>
      <c r="AJ169" s="139"/>
      <c r="AK169" s="139"/>
      <c r="AL169" s="139"/>
      <c r="AM169" s="139"/>
      <c r="AN169" s="139"/>
      <c r="AO169" s="139"/>
      <c r="AP169" s="139"/>
      <c r="AQ169" s="139"/>
      <c r="AR169" s="139"/>
      <c r="AS169" s="139"/>
      <c r="AT169" s="139"/>
      <c r="AU169" s="139"/>
      <c r="AV169" s="139"/>
      <c r="AW169" s="139"/>
      <c r="AX169" s="139"/>
      <c r="AY169" s="139"/>
      <c r="AZ169" s="139"/>
      <c r="BA169" s="139"/>
      <c r="BB169" s="139"/>
      <c r="BC169" s="139"/>
      <c r="BD169" s="139"/>
      <c r="BE169" s="139"/>
      <c r="BF169" s="139"/>
      <c r="BG169" s="139"/>
      <c r="BH169" s="139"/>
      <c r="BI169" s="139"/>
      <c r="BJ169" s="139"/>
      <c r="BK169" s="139"/>
      <c r="BL169" s="139"/>
      <c r="BM169" s="139"/>
      <c r="BN169" s="139"/>
      <c r="BO169" s="139"/>
      <c r="BP169" s="139"/>
      <c r="BQ169" s="139"/>
      <c r="BR169" s="139"/>
      <c r="BS169" s="139"/>
      <c r="BT169" s="139"/>
      <c r="BU169" s="139"/>
      <c r="BV169" s="139"/>
      <c r="BW169" s="139"/>
      <c r="BX169" s="139"/>
      <c r="BY169" s="139"/>
      <c r="BZ169" s="139"/>
      <c r="CA169" s="139"/>
    </row>
    <row r="170" spans="1:79" s="19" customFormat="1" ht="12.75" customHeight="1">
      <c r="A170" s="27"/>
      <c r="B170" s="65"/>
      <c r="C170" s="13">
        <v>1</v>
      </c>
      <c r="D170" s="81">
        <f t="shared" si="12"/>
        <v>1</v>
      </c>
      <c r="E170" s="82">
        <f t="shared" si="12"/>
        <v>1</v>
      </c>
      <c r="F170" s="82">
        <f t="shared" si="12"/>
        <v>1</v>
      </c>
      <c r="G170" s="82">
        <f t="shared" si="12"/>
        <v>1</v>
      </c>
      <c r="H170" s="82">
        <f t="shared" si="12"/>
        <v>1</v>
      </c>
      <c r="I170" s="82"/>
      <c r="J170" s="82"/>
      <c r="K170" s="186">
        <v>1</v>
      </c>
      <c r="L170" s="30">
        <v>0</v>
      </c>
      <c r="M170" s="47">
        <f t="shared" si="13"/>
        <v>1</v>
      </c>
      <c r="N170" s="187" t="s">
        <v>10</v>
      </c>
      <c r="O170" s="86"/>
      <c r="P170" s="157" t="s">
        <v>264</v>
      </c>
      <c r="Q170" s="189" t="s">
        <v>232</v>
      </c>
      <c r="R170" s="31" t="s">
        <v>233</v>
      </c>
      <c r="S170" s="40" t="s">
        <v>27</v>
      </c>
      <c r="T170" s="41"/>
      <c r="U170" s="42"/>
      <c r="V170" s="23" t="s">
        <v>4</v>
      </c>
      <c r="W170" s="28"/>
      <c r="X170" s="28"/>
      <c r="Y170" s="28" t="s">
        <v>263</v>
      </c>
      <c r="Z170" s="14"/>
      <c r="AA170" s="21"/>
      <c r="AB170" s="21"/>
      <c r="AC170" s="21"/>
      <c r="AD170" s="21"/>
      <c r="AE170" s="180"/>
      <c r="AF170" s="139"/>
      <c r="AG170" s="139"/>
      <c r="AH170" s="139"/>
      <c r="AI170" s="139"/>
      <c r="AJ170" s="139"/>
      <c r="AK170" s="139"/>
      <c r="AL170" s="139"/>
      <c r="AM170" s="139"/>
      <c r="AN170" s="139"/>
      <c r="AO170" s="139"/>
      <c r="AP170" s="139"/>
      <c r="AQ170" s="139"/>
      <c r="AR170" s="139"/>
      <c r="AS170" s="139"/>
      <c r="AT170" s="139"/>
      <c r="AU170" s="139"/>
      <c r="AV170" s="139"/>
      <c r="AW170" s="139"/>
      <c r="AX170" s="139"/>
      <c r="AY170" s="139"/>
      <c r="AZ170" s="139"/>
      <c r="BA170" s="139"/>
      <c r="BB170" s="139"/>
      <c r="BC170" s="139"/>
      <c r="BD170" s="139"/>
      <c r="BE170" s="139"/>
      <c r="BF170" s="139"/>
      <c r="BG170" s="139"/>
      <c r="BH170" s="139"/>
      <c r="BI170" s="139"/>
      <c r="BJ170" s="139"/>
      <c r="BK170" s="139"/>
      <c r="BL170" s="139"/>
      <c r="BM170" s="139"/>
      <c r="BN170" s="139"/>
      <c r="BO170" s="139"/>
      <c r="BP170" s="139"/>
      <c r="BQ170" s="139"/>
      <c r="BR170" s="139"/>
      <c r="BS170" s="139"/>
      <c r="BT170" s="139"/>
      <c r="BU170" s="139"/>
      <c r="BV170" s="139"/>
      <c r="BW170" s="139"/>
      <c r="BX170" s="139"/>
      <c r="BY170" s="139"/>
      <c r="BZ170" s="139"/>
      <c r="CA170" s="139"/>
    </row>
    <row r="171" spans="1:79" s="19" customFormat="1" ht="12.75" customHeight="1">
      <c r="A171" s="27"/>
      <c r="B171" s="65"/>
      <c r="C171" s="13">
        <v>1</v>
      </c>
      <c r="D171" s="81">
        <f t="shared" si="12"/>
        <v>1</v>
      </c>
      <c r="E171" s="82">
        <f t="shared" si="12"/>
        <v>1</v>
      </c>
      <c r="F171" s="82">
        <f t="shared" si="12"/>
        <v>1</v>
      </c>
      <c r="G171" s="82">
        <f t="shared" si="12"/>
        <v>1</v>
      </c>
      <c r="H171" s="82">
        <f t="shared" si="12"/>
        <v>1</v>
      </c>
      <c r="I171" s="82"/>
      <c r="J171" s="82"/>
      <c r="K171" s="186">
        <v>1</v>
      </c>
      <c r="L171" s="30">
        <v>0</v>
      </c>
      <c r="M171" s="47">
        <f t="shared" si="13"/>
        <v>1</v>
      </c>
      <c r="N171" s="187" t="s">
        <v>10</v>
      </c>
      <c r="O171" s="86"/>
      <c r="P171" s="157" t="s">
        <v>264</v>
      </c>
      <c r="Q171" s="189" t="s">
        <v>234</v>
      </c>
      <c r="R171" s="31" t="s">
        <v>235</v>
      </c>
      <c r="S171" s="40" t="s">
        <v>27</v>
      </c>
      <c r="T171" s="41"/>
      <c r="U171" s="42"/>
      <c r="V171" s="23" t="s">
        <v>4</v>
      </c>
      <c r="W171" s="28"/>
      <c r="X171" s="28"/>
      <c r="Y171" s="28" t="s">
        <v>263</v>
      </c>
      <c r="Z171" s="14"/>
      <c r="AA171" s="21"/>
      <c r="AB171" s="21"/>
      <c r="AC171" s="21"/>
      <c r="AD171" s="21"/>
      <c r="AE171" s="180"/>
      <c r="AF171" s="139"/>
      <c r="AG171" s="139"/>
      <c r="AH171" s="139"/>
      <c r="AI171" s="139"/>
      <c r="AJ171" s="139"/>
      <c r="AK171" s="139"/>
      <c r="AL171" s="139"/>
      <c r="AM171" s="139"/>
      <c r="AN171" s="139"/>
      <c r="AO171" s="139"/>
      <c r="AP171" s="139"/>
      <c r="AQ171" s="139"/>
      <c r="AR171" s="139"/>
      <c r="AS171" s="139"/>
      <c r="AT171" s="139"/>
      <c r="AU171" s="139"/>
      <c r="AV171" s="139"/>
      <c r="AW171" s="139"/>
      <c r="AX171" s="139"/>
      <c r="AY171" s="139"/>
      <c r="AZ171" s="139"/>
      <c r="BA171" s="139"/>
      <c r="BB171" s="139"/>
      <c r="BC171" s="139"/>
      <c r="BD171" s="139"/>
      <c r="BE171" s="139"/>
      <c r="BF171" s="139"/>
      <c r="BG171" s="139"/>
      <c r="BH171" s="139"/>
      <c r="BI171" s="139"/>
      <c r="BJ171" s="139"/>
      <c r="BK171" s="139"/>
      <c r="BL171" s="139"/>
      <c r="BM171" s="139"/>
      <c r="BN171" s="139"/>
      <c r="BO171" s="139"/>
      <c r="BP171" s="139"/>
      <c r="BQ171" s="139"/>
      <c r="BR171" s="139"/>
      <c r="BS171" s="139"/>
      <c r="BT171" s="139"/>
      <c r="BU171" s="139"/>
      <c r="BV171" s="139"/>
      <c r="BW171" s="139"/>
      <c r="BX171" s="139"/>
      <c r="BY171" s="139"/>
      <c r="BZ171" s="139"/>
      <c r="CA171" s="139"/>
    </row>
    <row r="172" spans="1:79" s="19" customFormat="1" ht="12.75" customHeight="1">
      <c r="A172" s="27"/>
      <c r="B172" s="65" t="s">
        <v>207</v>
      </c>
      <c r="C172" s="13">
        <v>1</v>
      </c>
      <c r="D172" s="81">
        <f t="shared" si="12"/>
        <v>1</v>
      </c>
      <c r="E172" s="82">
        <f t="shared" si="12"/>
        <v>1</v>
      </c>
      <c r="F172" s="82">
        <f t="shared" si="12"/>
        <v>1</v>
      </c>
      <c r="G172" s="82">
        <f t="shared" si="12"/>
        <v>1</v>
      </c>
      <c r="H172" s="82">
        <f t="shared" si="12"/>
        <v>1</v>
      </c>
      <c r="I172" s="82"/>
      <c r="J172" s="82"/>
      <c r="K172" s="186">
        <v>2</v>
      </c>
      <c r="L172" s="30">
        <v>1</v>
      </c>
      <c r="M172" s="47">
        <f t="shared" si="13"/>
        <v>3</v>
      </c>
      <c r="N172" s="187" t="s">
        <v>10</v>
      </c>
      <c r="O172" s="86"/>
      <c r="P172" s="157" t="s">
        <v>262</v>
      </c>
      <c r="Q172" s="189" t="s">
        <v>236</v>
      </c>
      <c r="R172" s="31" t="s">
        <v>268</v>
      </c>
      <c r="S172" s="40" t="s">
        <v>27</v>
      </c>
      <c r="T172" s="41"/>
      <c r="U172" s="42"/>
      <c r="V172" s="23" t="s">
        <v>4</v>
      </c>
      <c r="W172" s="28"/>
      <c r="X172" s="28"/>
      <c r="Y172" s="14" t="s">
        <v>251</v>
      </c>
      <c r="Z172" s="14"/>
      <c r="AA172" s="21"/>
      <c r="AB172" s="21"/>
      <c r="AC172" s="21"/>
      <c r="AD172" s="21"/>
      <c r="AE172" s="180"/>
      <c r="AF172" s="139"/>
      <c r="AG172" s="139"/>
      <c r="AH172" s="139"/>
      <c r="AI172" s="139"/>
      <c r="AJ172" s="139"/>
      <c r="AK172" s="139"/>
      <c r="AL172" s="139"/>
      <c r="AM172" s="139"/>
      <c r="AN172" s="139"/>
      <c r="AO172" s="139"/>
      <c r="AP172" s="139"/>
      <c r="AQ172" s="139"/>
      <c r="AR172" s="139"/>
      <c r="AS172" s="139"/>
      <c r="AT172" s="139"/>
      <c r="AU172" s="139"/>
      <c r="AV172" s="139"/>
      <c r="AW172" s="139"/>
      <c r="AX172" s="139"/>
      <c r="AY172" s="139"/>
      <c r="AZ172" s="139"/>
      <c r="BA172" s="139"/>
      <c r="BB172" s="139"/>
      <c r="BC172" s="139"/>
      <c r="BD172" s="139"/>
      <c r="BE172" s="139"/>
      <c r="BF172" s="139"/>
      <c r="BG172" s="139"/>
      <c r="BH172" s="139"/>
      <c r="BI172" s="139"/>
      <c r="BJ172" s="139"/>
      <c r="BK172" s="139"/>
      <c r="BL172" s="139"/>
      <c r="BM172" s="139"/>
      <c r="BN172" s="139"/>
      <c r="BO172" s="139"/>
      <c r="BP172" s="139"/>
      <c r="BQ172" s="139"/>
      <c r="BR172" s="139"/>
      <c r="BS172" s="139"/>
      <c r="BT172" s="139"/>
      <c r="BU172" s="139"/>
      <c r="BV172" s="139"/>
      <c r="BW172" s="139"/>
      <c r="BX172" s="139"/>
      <c r="BY172" s="139"/>
      <c r="BZ172" s="139"/>
      <c r="CA172" s="139"/>
    </row>
    <row r="173" spans="1:79" s="19" customFormat="1" ht="12.75" customHeight="1">
      <c r="A173" s="27"/>
      <c r="B173" s="65"/>
      <c r="C173" s="13">
        <v>1</v>
      </c>
      <c r="D173" s="81">
        <f t="shared" si="12"/>
        <v>1</v>
      </c>
      <c r="E173" s="82">
        <f t="shared" si="12"/>
        <v>1</v>
      </c>
      <c r="F173" s="82">
        <f t="shared" si="12"/>
        <v>1</v>
      </c>
      <c r="G173" s="82">
        <f t="shared" si="12"/>
        <v>1</v>
      </c>
      <c r="H173" s="82">
        <f t="shared" si="12"/>
        <v>1</v>
      </c>
      <c r="I173" s="82"/>
      <c r="J173" s="82"/>
      <c r="K173" s="186">
        <v>1</v>
      </c>
      <c r="L173" s="30">
        <v>0</v>
      </c>
      <c r="M173" s="47">
        <f t="shared" si="13"/>
        <v>1</v>
      </c>
      <c r="N173" s="187" t="s">
        <v>10</v>
      </c>
      <c r="O173" s="86"/>
      <c r="P173" s="157" t="s">
        <v>264</v>
      </c>
      <c r="Q173" s="189" t="s">
        <v>237</v>
      </c>
      <c r="R173" s="31" t="s">
        <v>238</v>
      </c>
      <c r="S173" s="40" t="s">
        <v>27</v>
      </c>
      <c r="T173" s="41"/>
      <c r="U173" s="42"/>
      <c r="V173" s="23" t="s">
        <v>4</v>
      </c>
      <c r="W173" s="28"/>
      <c r="X173" s="28"/>
      <c r="Y173" s="28" t="s">
        <v>263</v>
      </c>
      <c r="Z173" s="14"/>
      <c r="AA173" s="21"/>
      <c r="AB173" s="21"/>
      <c r="AC173" s="21"/>
      <c r="AD173" s="21"/>
      <c r="AE173" s="180"/>
      <c r="AF173" s="139"/>
      <c r="AG173" s="139"/>
      <c r="AH173" s="139"/>
      <c r="AI173" s="139"/>
      <c r="AJ173" s="139"/>
      <c r="AK173" s="139"/>
      <c r="AL173" s="139"/>
      <c r="AM173" s="139"/>
      <c r="AN173" s="139"/>
      <c r="AO173" s="139"/>
      <c r="AP173" s="139"/>
      <c r="AQ173" s="139"/>
      <c r="AR173" s="139"/>
      <c r="AS173" s="139"/>
      <c r="AT173" s="139"/>
      <c r="AU173" s="139"/>
      <c r="AV173" s="139"/>
      <c r="AW173" s="139"/>
      <c r="AX173" s="139"/>
      <c r="AY173" s="139"/>
      <c r="AZ173" s="139"/>
      <c r="BA173" s="139"/>
      <c r="BB173" s="139"/>
      <c r="BC173" s="139"/>
      <c r="BD173" s="139"/>
      <c r="BE173" s="139"/>
      <c r="BF173" s="139"/>
      <c r="BG173" s="139"/>
      <c r="BH173" s="139"/>
      <c r="BI173" s="139"/>
      <c r="BJ173" s="139"/>
      <c r="BK173" s="139"/>
      <c r="BL173" s="139"/>
      <c r="BM173" s="139"/>
      <c r="BN173" s="139"/>
      <c r="BO173" s="139"/>
      <c r="BP173" s="139"/>
      <c r="BQ173" s="139"/>
      <c r="BR173" s="139"/>
      <c r="BS173" s="139"/>
      <c r="BT173" s="139"/>
      <c r="BU173" s="139"/>
      <c r="BV173" s="139"/>
      <c r="BW173" s="139"/>
      <c r="BX173" s="139"/>
      <c r="BY173" s="139"/>
      <c r="BZ173" s="139"/>
      <c r="CA173" s="139"/>
    </row>
    <row r="174" spans="1:79" s="19" customFormat="1" ht="12.75" customHeight="1">
      <c r="A174" s="27"/>
      <c r="B174" s="65"/>
      <c r="C174" s="13">
        <v>1</v>
      </c>
      <c r="D174" s="81">
        <f t="shared" si="12"/>
        <v>1</v>
      </c>
      <c r="E174" s="82">
        <f t="shared" si="12"/>
        <v>1</v>
      </c>
      <c r="F174" s="82">
        <f t="shared" si="12"/>
        <v>1</v>
      </c>
      <c r="G174" s="82">
        <f t="shared" si="12"/>
        <v>1</v>
      </c>
      <c r="H174" s="82">
        <f t="shared" si="12"/>
        <v>1</v>
      </c>
      <c r="I174" s="82"/>
      <c r="J174" s="82"/>
      <c r="K174" s="186">
        <v>1</v>
      </c>
      <c r="L174" s="30">
        <v>0</v>
      </c>
      <c r="M174" s="47">
        <f t="shared" si="13"/>
        <v>1</v>
      </c>
      <c r="N174" s="187" t="s">
        <v>10</v>
      </c>
      <c r="O174" s="86"/>
      <c r="P174" s="157" t="s">
        <v>248</v>
      </c>
      <c r="Q174" s="189" t="s">
        <v>239</v>
      </c>
      <c r="R174" s="31" t="s">
        <v>240</v>
      </c>
      <c r="S174" s="40" t="s">
        <v>27</v>
      </c>
      <c r="T174" s="41"/>
      <c r="U174" s="42"/>
      <c r="V174" s="23" t="s">
        <v>4</v>
      </c>
      <c r="W174" s="28"/>
      <c r="X174" s="28"/>
      <c r="Y174" s="28" t="s">
        <v>31</v>
      </c>
      <c r="Z174" s="14"/>
      <c r="AA174" s="21"/>
      <c r="AB174" s="21"/>
      <c r="AC174" s="21"/>
      <c r="AD174" s="21"/>
      <c r="AE174" s="180"/>
      <c r="AF174" s="139"/>
      <c r="AG174" s="139"/>
      <c r="AH174" s="139"/>
      <c r="AI174" s="139"/>
      <c r="AJ174" s="139"/>
      <c r="AK174" s="139"/>
      <c r="AL174" s="139"/>
      <c r="AM174" s="139"/>
      <c r="AN174" s="139"/>
      <c r="AO174" s="139"/>
      <c r="AP174" s="139"/>
      <c r="AQ174" s="139"/>
      <c r="AR174" s="139"/>
      <c r="AS174" s="139"/>
      <c r="AT174" s="139"/>
      <c r="AU174" s="139"/>
      <c r="AV174" s="139"/>
      <c r="AW174" s="139"/>
      <c r="AX174" s="139"/>
      <c r="AY174" s="139"/>
      <c r="AZ174" s="139"/>
      <c r="BA174" s="139"/>
      <c r="BB174" s="139"/>
      <c r="BC174" s="139"/>
      <c r="BD174" s="139"/>
      <c r="BE174" s="139"/>
      <c r="BF174" s="139"/>
      <c r="BG174" s="139"/>
      <c r="BH174" s="139"/>
      <c r="BI174" s="139"/>
      <c r="BJ174" s="139"/>
      <c r="BK174" s="139"/>
      <c r="BL174" s="139"/>
      <c r="BM174" s="139"/>
      <c r="BN174" s="139"/>
      <c r="BO174" s="139"/>
      <c r="BP174" s="139"/>
      <c r="BQ174" s="139"/>
      <c r="BR174" s="139"/>
      <c r="BS174" s="139"/>
      <c r="BT174" s="139"/>
      <c r="BU174" s="139"/>
      <c r="BV174" s="139"/>
      <c r="BW174" s="139"/>
      <c r="BX174" s="139"/>
      <c r="BY174" s="139"/>
      <c r="BZ174" s="139"/>
      <c r="CA174" s="139"/>
    </row>
    <row r="175" spans="1:79" s="19" customFormat="1" ht="12.75" customHeight="1">
      <c r="A175" s="27"/>
      <c r="B175" s="65" t="s">
        <v>206</v>
      </c>
      <c r="C175" s="13">
        <v>1</v>
      </c>
      <c r="D175" s="81">
        <f t="shared" si="12"/>
        <v>1</v>
      </c>
      <c r="E175" s="82">
        <f t="shared" si="12"/>
        <v>1</v>
      </c>
      <c r="F175" s="82">
        <f t="shared" si="12"/>
        <v>1</v>
      </c>
      <c r="G175" s="82">
        <f t="shared" si="12"/>
        <v>1</v>
      </c>
      <c r="H175" s="82">
        <f t="shared" si="12"/>
        <v>1</v>
      </c>
      <c r="I175" s="82"/>
      <c r="J175" s="82"/>
      <c r="K175" s="186">
        <v>6</v>
      </c>
      <c r="L175" s="30">
        <v>1</v>
      </c>
      <c r="M175" s="47">
        <f t="shared" si="13"/>
        <v>7</v>
      </c>
      <c r="N175" s="187" t="s">
        <v>10</v>
      </c>
      <c r="O175" s="86"/>
      <c r="P175" s="157" t="s">
        <v>248</v>
      </c>
      <c r="Q175" s="189" t="s">
        <v>241</v>
      </c>
      <c r="R175" s="31" t="s">
        <v>242</v>
      </c>
      <c r="S175" s="40" t="s">
        <v>11</v>
      </c>
      <c r="T175" s="41"/>
      <c r="U175" s="42"/>
      <c r="V175" s="23" t="s">
        <v>0</v>
      </c>
      <c r="W175" s="28"/>
      <c r="X175" s="28"/>
      <c r="Y175" s="28"/>
      <c r="Z175" s="14"/>
      <c r="AA175" s="21"/>
      <c r="AB175" s="21"/>
      <c r="AC175" s="21"/>
      <c r="AD175" s="21"/>
      <c r="AE175" s="180"/>
      <c r="AF175" s="139"/>
      <c r="AG175" s="139"/>
      <c r="AH175" s="139"/>
      <c r="AI175" s="139"/>
      <c r="AJ175" s="139"/>
      <c r="AK175" s="139"/>
      <c r="AL175" s="139"/>
      <c r="AM175" s="139"/>
      <c r="AN175" s="139"/>
      <c r="AO175" s="139"/>
      <c r="AP175" s="139"/>
      <c r="AQ175" s="139"/>
      <c r="AR175" s="139"/>
      <c r="AS175" s="139"/>
      <c r="AT175" s="139"/>
      <c r="AU175" s="139"/>
      <c r="AV175" s="139"/>
      <c r="AW175" s="139"/>
      <c r="AX175" s="139"/>
      <c r="AY175" s="139"/>
      <c r="AZ175" s="139"/>
      <c r="BA175" s="139"/>
      <c r="BB175" s="139"/>
      <c r="BC175" s="139"/>
      <c r="BD175" s="139"/>
      <c r="BE175" s="139"/>
      <c r="BF175" s="139"/>
      <c r="BG175" s="139"/>
      <c r="BH175" s="139"/>
      <c r="BI175" s="139"/>
      <c r="BJ175" s="139"/>
      <c r="BK175" s="139"/>
      <c r="BL175" s="139"/>
      <c r="BM175" s="139"/>
      <c r="BN175" s="139"/>
      <c r="BO175" s="139"/>
      <c r="BP175" s="139"/>
      <c r="BQ175" s="139"/>
      <c r="BR175" s="139"/>
      <c r="BS175" s="139"/>
      <c r="BT175" s="139"/>
      <c r="BU175" s="139"/>
      <c r="BV175" s="139"/>
      <c r="BW175" s="139"/>
      <c r="BX175" s="139"/>
      <c r="BY175" s="139"/>
      <c r="BZ175" s="139"/>
      <c r="CA175" s="139"/>
    </row>
    <row r="176" spans="1:79" s="19" customFormat="1" ht="12.75" customHeight="1">
      <c r="A176" s="27"/>
      <c r="B176" s="65" t="s">
        <v>206</v>
      </c>
      <c r="C176" s="13">
        <v>1</v>
      </c>
      <c r="D176" s="81">
        <f t="shared" si="12"/>
        <v>1</v>
      </c>
      <c r="E176" s="82">
        <f t="shared" si="12"/>
        <v>1</v>
      </c>
      <c r="F176" s="82">
        <f t="shared" si="12"/>
        <v>1</v>
      </c>
      <c r="G176" s="82">
        <f t="shared" si="12"/>
        <v>1</v>
      </c>
      <c r="H176" s="82">
        <f t="shared" si="12"/>
        <v>1</v>
      </c>
      <c r="I176" s="82">
        <f t="shared" si="12"/>
        <v>1</v>
      </c>
      <c r="J176" s="82">
        <f t="shared" si="12"/>
        <v>1</v>
      </c>
      <c r="K176" s="186">
        <v>6</v>
      </c>
      <c r="L176" s="30">
        <v>1</v>
      </c>
      <c r="M176" s="47">
        <f t="shared" si="13"/>
        <v>7</v>
      </c>
      <c r="N176" s="187" t="s">
        <v>10</v>
      </c>
      <c r="O176" s="86"/>
      <c r="P176" s="157" t="s">
        <v>250</v>
      </c>
      <c r="Q176" s="189" t="s">
        <v>243</v>
      </c>
      <c r="R176" s="31" t="s">
        <v>244</v>
      </c>
      <c r="S176" s="40" t="s">
        <v>11</v>
      </c>
      <c r="T176" s="41">
        <v>0</v>
      </c>
      <c r="U176" s="42">
        <v>0</v>
      </c>
      <c r="V176" s="23" t="s">
        <v>0</v>
      </c>
      <c r="W176" s="28" t="s">
        <v>69</v>
      </c>
      <c r="X176" s="28" t="s">
        <v>69</v>
      </c>
      <c r="Y176" s="28"/>
      <c r="Z176" s="14"/>
      <c r="AA176" s="21"/>
      <c r="AB176" s="21"/>
      <c r="AC176" s="21"/>
      <c r="AD176" s="21"/>
      <c r="AE176" s="180"/>
      <c r="AF176" s="139"/>
      <c r="AG176" s="139"/>
      <c r="AH176" s="139"/>
      <c r="AI176" s="139"/>
      <c r="AJ176" s="139"/>
      <c r="AK176" s="139"/>
      <c r="AL176" s="139"/>
      <c r="AM176" s="139"/>
      <c r="AN176" s="139"/>
      <c r="AO176" s="139"/>
      <c r="AP176" s="139"/>
      <c r="AQ176" s="139"/>
      <c r="AR176" s="139"/>
      <c r="AS176" s="139"/>
      <c r="AT176" s="139"/>
      <c r="AU176" s="139"/>
      <c r="AV176" s="139"/>
      <c r="AW176" s="139"/>
      <c r="AX176" s="139"/>
      <c r="AY176" s="139"/>
      <c r="AZ176" s="139"/>
      <c r="BA176" s="139"/>
      <c r="BB176" s="139"/>
      <c r="BC176" s="139"/>
      <c r="BD176" s="139"/>
      <c r="BE176" s="139"/>
      <c r="BF176" s="139"/>
      <c r="BG176" s="139"/>
      <c r="BH176" s="139"/>
      <c r="BI176" s="139"/>
      <c r="BJ176" s="139"/>
      <c r="BK176" s="139"/>
      <c r="BL176" s="139"/>
      <c r="BM176" s="139"/>
      <c r="BN176" s="139"/>
      <c r="BO176" s="139"/>
      <c r="BP176" s="139"/>
      <c r="BQ176" s="139"/>
      <c r="BR176" s="139"/>
      <c r="BS176" s="139"/>
      <c r="BT176" s="139"/>
      <c r="BU176" s="139"/>
      <c r="BV176" s="139"/>
      <c r="BW176" s="139"/>
      <c r="BX176" s="139"/>
      <c r="BY176" s="139"/>
      <c r="BZ176" s="139"/>
      <c r="CA176" s="139"/>
    </row>
    <row r="177" spans="1:79" s="19" customFormat="1" ht="15" customHeight="1">
      <c r="A177" s="151" t="s">
        <v>199</v>
      </c>
      <c r="B177" s="183" t="s">
        <v>252</v>
      </c>
      <c r="C177" s="59">
        <v>0</v>
      </c>
      <c r="D177" s="81">
        <f t="shared" ref="D177:J201" si="15">$C177</f>
        <v>0</v>
      </c>
      <c r="E177" s="82">
        <f t="shared" si="15"/>
        <v>0</v>
      </c>
      <c r="F177" s="82">
        <f t="shared" si="15"/>
        <v>0</v>
      </c>
      <c r="G177" s="82">
        <f t="shared" si="15"/>
        <v>0</v>
      </c>
      <c r="H177" s="82">
        <f t="shared" si="15"/>
        <v>0</v>
      </c>
      <c r="I177" s="82"/>
      <c r="J177" s="82"/>
      <c r="K177" s="184">
        <v>1</v>
      </c>
      <c r="L177" s="47">
        <v>0</v>
      </c>
      <c r="M177" s="47">
        <f t="shared" si="13"/>
        <v>1</v>
      </c>
      <c r="N177" s="185" t="s">
        <v>10</v>
      </c>
      <c r="O177" s="86" t="s">
        <v>198</v>
      </c>
      <c r="P177" s="66"/>
      <c r="Q177" s="188" t="s">
        <v>201</v>
      </c>
      <c r="R177" s="64" t="s">
        <v>261</v>
      </c>
      <c r="S177" s="61" t="s">
        <v>25</v>
      </c>
      <c r="T177" s="41"/>
      <c r="U177" s="42"/>
      <c r="V177" s="59" t="s">
        <v>4</v>
      </c>
      <c r="W177" s="28" t="s">
        <v>69</v>
      </c>
      <c r="X177" s="28" t="s">
        <v>69</v>
      </c>
      <c r="Y177" s="14" t="s">
        <v>31</v>
      </c>
      <c r="Z177" s="14"/>
      <c r="AA177" s="21"/>
      <c r="AB177" s="21"/>
      <c r="AC177" s="21"/>
      <c r="AD177" s="21"/>
      <c r="AE177" s="180"/>
      <c r="AF177" s="139"/>
      <c r="AG177" s="139"/>
      <c r="AH177" s="139"/>
      <c r="AI177" s="139"/>
      <c r="AJ177" s="139"/>
      <c r="AK177" s="139"/>
      <c r="AL177" s="139"/>
      <c r="AM177" s="139"/>
      <c r="AN177" s="139"/>
      <c r="AO177" s="139"/>
      <c r="AP177" s="139"/>
      <c r="AQ177" s="139"/>
      <c r="AR177" s="139"/>
      <c r="AS177" s="139"/>
      <c r="AT177" s="139"/>
      <c r="AU177" s="139"/>
      <c r="AV177" s="139"/>
      <c r="AW177" s="139"/>
      <c r="AX177" s="139"/>
      <c r="AY177" s="139"/>
      <c r="AZ177" s="139"/>
      <c r="BA177" s="139"/>
      <c r="BB177" s="139"/>
      <c r="BC177" s="139"/>
      <c r="BD177" s="139"/>
      <c r="BE177" s="139"/>
      <c r="BF177" s="139"/>
      <c r="BG177" s="139"/>
      <c r="BH177" s="139"/>
      <c r="BI177" s="139"/>
      <c r="BJ177" s="139"/>
      <c r="BK177" s="139"/>
      <c r="BL177" s="139"/>
      <c r="BM177" s="139"/>
      <c r="BN177" s="139"/>
      <c r="BO177" s="139"/>
      <c r="BP177" s="139"/>
      <c r="BQ177" s="139"/>
      <c r="BR177" s="139"/>
      <c r="BS177" s="139"/>
      <c r="BT177" s="139"/>
      <c r="BU177" s="139"/>
      <c r="BV177" s="139"/>
      <c r="BW177" s="139"/>
      <c r="BX177" s="139"/>
      <c r="BY177" s="139"/>
      <c r="BZ177" s="139"/>
      <c r="CA177" s="139"/>
    </row>
    <row r="178" spans="1:79" s="19" customFormat="1" ht="12.75" hidden="1" customHeight="1">
      <c r="A178" s="27"/>
      <c r="B178" s="65"/>
      <c r="C178" s="13">
        <v>1</v>
      </c>
      <c r="D178" s="81">
        <f t="shared" si="15"/>
        <v>1</v>
      </c>
      <c r="E178" s="82">
        <f t="shared" si="15"/>
        <v>1</v>
      </c>
      <c r="F178" s="82">
        <f t="shared" si="15"/>
        <v>1</v>
      </c>
      <c r="G178" s="82">
        <f t="shared" si="15"/>
        <v>1</v>
      </c>
      <c r="H178" s="82">
        <f t="shared" si="15"/>
        <v>1</v>
      </c>
      <c r="I178" s="82"/>
      <c r="J178" s="82"/>
      <c r="K178" s="186">
        <v>1</v>
      </c>
      <c r="L178" s="30">
        <v>0</v>
      </c>
      <c r="M178" s="47">
        <f t="shared" si="13"/>
        <v>1</v>
      </c>
      <c r="N178" s="187" t="s">
        <v>10</v>
      </c>
      <c r="O178" s="86"/>
      <c r="P178" s="157" t="s">
        <v>246</v>
      </c>
      <c r="Q178" s="189" t="s">
        <v>253</v>
      </c>
      <c r="R178" s="31" t="s">
        <v>254</v>
      </c>
      <c r="S178" s="40" t="s">
        <v>27</v>
      </c>
      <c r="T178" s="41"/>
      <c r="U178" s="42"/>
      <c r="V178" s="23" t="s">
        <v>4</v>
      </c>
      <c r="W178" s="28" t="s">
        <v>69</v>
      </c>
      <c r="X178" s="28" t="s">
        <v>69</v>
      </c>
      <c r="Y178" s="14"/>
      <c r="Z178" s="14"/>
      <c r="AA178" s="21"/>
      <c r="AB178" s="21"/>
      <c r="AC178" s="21"/>
      <c r="AD178" s="21"/>
      <c r="AE178" s="180"/>
      <c r="AF178" s="139"/>
      <c r="AG178" s="139"/>
      <c r="AH178" s="139"/>
      <c r="AI178" s="139"/>
      <c r="AJ178" s="139"/>
      <c r="AK178" s="139"/>
      <c r="AL178" s="139"/>
      <c r="AM178" s="139"/>
      <c r="AN178" s="139"/>
      <c r="AO178" s="139"/>
      <c r="AP178" s="139"/>
      <c r="AQ178" s="139"/>
      <c r="AR178" s="139"/>
      <c r="AS178" s="139"/>
      <c r="AT178" s="139"/>
      <c r="AU178" s="139"/>
      <c r="AV178" s="139"/>
      <c r="AW178" s="139"/>
      <c r="AX178" s="139"/>
      <c r="AY178" s="139"/>
      <c r="AZ178" s="139"/>
      <c r="BA178" s="139"/>
      <c r="BB178" s="139"/>
      <c r="BC178" s="139"/>
      <c r="BD178" s="139"/>
      <c r="BE178" s="139"/>
      <c r="BF178" s="139"/>
      <c r="BG178" s="139"/>
      <c r="BH178" s="139"/>
      <c r="BI178" s="139"/>
      <c r="BJ178" s="139"/>
      <c r="BK178" s="139"/>
      <c r="BL178" s="139"/>
      <c r="BM178" s="139"/>
      <c r="BN178" s="139"/>
      <c r="BO178" s="139"/>
      <c r="BP178" s="139"/>
      <c r="BQ178" s="139"/>
      <c r="BR178" s="139"/>
      <c r="BS178" s="139"/>
      <c r="BT178" s="139"/>
      <c r="BU178" s="139"/>
      <c r="BV178" s="139"/>
      <c r="BW178" s="139"/>
      <c r="BX178" s="139"/>
      <c r="BY178" s="139"/>
      <c r="BZ178" s="139"/>
      <c r="CA178" s="139"/>
    </row>
    <row r="179" spans="1:79" s="19" customFormat="1" ht="12.75" customHeight="1">
      <c r="A179" s="27"/>
      <c r="B179" s="65" t="s">
        <v>265</v>
      </c>
      <c r="C179" s="13">
        <v>1</v>
      </c>
      <c r="D179" s="81">
        <f t="shared" si="15"/>
        <v>1</v>
      </c>
      <c r="E179" s="82">
        <f t="shared" si="15"/>
        <v>1</v>
      </c>
      <c r="F179" s="82">
        <f t="shared" si="15"/>
        <v>1</v>
      </c>
      <c r="G179" s="82">
        <f t="shared" si="15"/>
        <v>1</v>
      </c>
      <c r="H179" s="82">
        <f t="shared" si="15"/>
        <v>1</v>
      </c>
      <c r="I179" s="82"/>
      <c r="J179" s="82"/>
      <c r="K179" s="186">
        <v>1</v>
      </c>
      <c r="L179" s="30">
        <v>0</v>
      </c>
      <c r="M179" s="47">
        <f t="shared" si="13"/>
        <v>1</v>
      </c>
      <c r="N179" s="187" t="s">
        <v>10</v>
      </c>
      <c r="O179" s="86"/>
      <c r="P179" s="157" t="s">
        <v>246</v>
      </c>
      <c r="Q179" s="189" t="s">
        <v>210</v>
      </c>
      <c r="R179" s="31" t="s">
        <v>211</v>
      </c>
      <c r="S179" s="40" t="s">
        <v>27</v>
      </c>
      <c r="T179" s="41"/>
      <c r="U179" s="42"/>
      <c r="V179" s="23" t="s">
        <v>4</v>
      </c>
      <c r="W179" s="28" t="s">
        <v>69</v>
      </c>
      <c r="X179" s="28" t="s">
        <v>51</v>
      </c>
      <c r="Y179" s="14" t="s">
        <v>31</v>
      </c>
      <c r="Z179" s="14"/>
      <c r="AA179" s="21"/>
      <c r="AB179" s="21"/>
      <c r="AC179" s="21"/>
      <c r="AD179" s="21"/>
      <c r="AE179" s="180"/>
      <c r="AF179" s="139"/>
      <c r="AG179" s="139"/>
      <c r="AH179" s="139"/>
      <c r="AI179" s="139"/>
      <c r="AJ179" s="139"/>
      <c r="AK179" s="139"/>
      <c r="AL179" s="139"/>
      <c r="AM179" s="139"/>
      <c r="AN179" s="139"/>
      <c r="AO179" s="139"/>
      <c r="AP179" s="139"/>
      <c r="AQ179" s="139"/>
      <c r="AR179" s="139"/>
      <c r="AS179" s="139"/>
      <c r="AT179" s="139"/>
      <c r="AU179" s="139"/>
      <c r="AV179" s="139"/>
      <c r="AW179" s="139"/>
      <c r="AX179" s="139"/>
      <c r="AY179" s="139"/>
      <c r="AZ179" s="139"/>
      <c r="BA179" s="139"/>
      <c r="BB179" s="139"/>
      <c r="BC179" s="139"/>
      <c r="BD179" s="139"/>
      <c r="BE179" s="139"/>
      <c r="BF179" s="139"/>
      <c r="BG179" s="139"/>
      <c r="BH179" s="139"/>
      <c r="BI179" s="139"/>
      <c r="BJ179" s="139"/>
      <c r="BK179" s="139"/>
      <c r="BL179" s="139"/>
      <c r="BM179" s="139"/>
      <c r="BN179" s="139"/>
      <c r="BO179" s="139"/>
      <c r="BP179" s="139"/>
      <c r="BQ179" s="139"/>
      <c r="BR179" s="139"/>
      <c r="BS179" s="139"/>
      <c r="BT179" s="139"/>
      <c r="BU179" s="139"/>
      <c r="BV179" s="139"/>
      <c r="BW179" s="139"/>
      <c r="BX179" s="139"/>
      <c r="BY179" s="139"/>
      <c r="BZ179" s="139"/>
      <c r="CA179" s="139"/>
    </row>
    <row r="180" spans="1:79" s="19" customFormat="1" ht="12.75" customHeight="1">
      <c r="A180" s="27"/>
      <c r="B180" s="65" t="s">
        <v>205</v>
      </c>
      <c r="C180" s="13">
        <v>2</v>
      </c>
      <c r="D180" s="81">
        <f t="shared" si="15"/>
        <v>2</v>
      </c>
      <c r="E180" s="82">
        <f t="shared" si="15"/>
        <v>2</v>
      </c>
      <c r="F180" s="82">
        <f t="shared" si="15"/>
        <v>2</v>
      </c>
      <c r="G180" s="82">
        <f t="shared" si="15"/>
        <v>2</v>
      </c>
      <c r="H180" s="82">
        <f t="shared" si="15"/>
        <v>2</v>
      </c>
      <c r="I180" s="82"/>
      <c r="J180" s="82"/>
      <c r="K180" s="186">
        <v>8</v>
      </c>
      <c r="L180" s="30">
        <v>1</v>
      </c>
      <c r="M180" s="47">
        <f t="shared" si="13"/>
        <v>9</v>
      </c>
      <c r="N180" s="187" t="s">
        <v>10</v>
      </c>
      <c r="O180" s="86"/>
      <c r="P180" s="157" t="s">
        <v>247</v>
      </c>
      <c r="Q180" s="189" t="s">
        <v>212</v>
      </c>
      <c r="R180" s="190" t="s">
        <v>269</v>
      </c>
      <c r="S180" s="40" t="s">
        <v>11</v>
      </c>
      <c r="T180" s="41"/>
      <c r="U180" s="42"/>
      <c r="V180" s="23" t="s">
        <v>0</v>
      </c>
      <c r="W180" s="28" t="s">
        <v>69</v>
      </c>
      <c r="X180" s="28"/>
      <c r="Y180" s="14"/>
      <c r="Z180" s="14"/>
      <c r="AA180" s="21"/>
      <c r="AB180" s="21"/>
      <c r="AC180" s="21"/>
      <c r="AD180" s="21"/>
      <c r="AE180" s="180"/>
      <c r="AF180" s="139"/>
      <c r="AG180" s="139"/>
      <c r="AH180" s="139"/>
      <c r="AI180" s="139"/>
      <c r="AJ180" s="139"/>
      <c r="AK180" s="139"/>
      <c r="AL180" s="139"/>
      <c r="AM180" s="139"/>
      <c r="AN180" s="139"/>
      <c r="AO180" s="139"/>
      <c r="AP180" s="139"/>
      <c r="AQ180" s="139"/>
      <c r="AR180" s="139"/>
      <c r="AS180" s="139"/>
      <c r="AT180" s="139"/>
      <c r="AU180" s="139"/>
      <c r="AV180" s="139"/>
      <c r="AW180" s="139"/>
      <c r="AX180" s="139"/>
      <c r="AY180" s="139"/>
      <c r="AZ180" s="139"/>
      <c r="BA180" s="139"/>
      <c r="BB180" s="139"/>
      <c r="BC180" s="139"/>
      <c r="BD180" s="139"/>
      <c r="BE180" s="139"/>
      <c r="BF180" s="139"/>
      <c r="BG180" s="139"/>
      <c r="BH180" s="139"/>
      <c r="BI180" s="139"/>
      <c r="BJ180" s="139"/>
      <c r="BK180" s="139"/>
      <c r="BL180" s="139"/>
      <c r="BM180" s="139"/>
      <c r="BN180" s="139"/>
      <c r="BO180" s="139"/>
      <c r="BP180" s="139"/>
      <c r="BQ180" s="139"/>
      <c r="BR180" s="139"/>
      <c r="BS180" s="139"/>
      <c r="BT180" s="139"/>
      <c r="BU180" s="139"/>
      <c r="BV180" s="139"/>
      <c r="BW180" s="139"/>
      <c r="BX180" s="139"/>
      <c r="BY180" s="139"/>
      <c r="BZ180" s="139"/>
      <c r="CA180" s="139"/>
    </row>
    <row r="181" spans="1:79" s="19" customFormat="1" ht="12.75" customHeight="1">
      <c r="A181" s="27"/>
      <c r="B181" s="65"/>
      <c r="C181" s="13">
        <v>1</v>
      </c>
      <c r="D181" s="81">
        <f t="shared" si="15"/>
        <v>1</v>
      </c>
      <c r="E181" s="82">
        <f t="shared" si="15"/>
        <v>1</v>
      </c>
      <c r="F181" s="82">
        <f t="shared" si="15"/>
        <v>1</v>
      </c>
      <c r="G181" s="82">
        <f t="shared" si="15"/>
        <v>1</v>
      </c>
      <c r="H181" s="82">
        <f t="shared" si="15"/>
        <v>1</v>
      </c>
      <c r="I181" s="82"/>
      <c r="J181" s="82"/>
      <c r="K181" s="186">
        <v>2</v>
      </c>
      <c r="L181" s="30">
        <v>0</v>
      </c>
      <c r="M181" s="47">
        <f t="shared" si="13"/>
        <v>2</v>
      </c>
      <c r="N181" s="187" t="s">
        <v>10</v>
      </c>
      <c r="O181" s="86"/>
      <c r="P181" s="157" t="s">
        <v>248</v>
      </c>
      <c r="Q181" s="189" t="s">
        <v>214</v>
      </c>
      <c r="R181" s="31" t="s">
        <v>215</v>
      </c>
      <c r="S181" s="40" t="s">
        <v>27</v>
      </c>
      <c r="T181" s="41"/>
      <c r="U181" s="42"/>
      <c r="V181" s="23" t="s">
        <v>4</v>
      </c>
      <c r="W181" s="28" t="s">
        <v>69</v>
      </c>
      <c r="X181" s="28" t="s">
        <v>69</v>
      </c>
      <c r="Y181" s="14" t="s">
        <v>31</v>
      </c>
      <c r="Z181" s="14"/>
      <c r="AA181" s="21"/>
      <c r="AB181" s="21"/>
      <c r="AC181" s="21"/>
      <c r="AD181" s="21"/>
      <c r="AE181" s="180"/>
      <c r="AF181" s="139"/>
      <c r="AG181" s="139"/>
      <c r="AH181" s="139"/>
      <c r="AI181" s="139"/>
      <c r="AJ181" s="139"/>
      <c r="AK181" s="139"/>
      <c r="AL181" s="139"/>
      <c r="AM181" s="139"/>
      <c r="AN181" s="139"/>
      <c r="AO181" s="139"/>
      <c r="AP181" s="139"/>
      <c r="AQ181" s="139"/>
      <c r="AR181" s="139"/>
      <c r="AS181" s="139"/>
      <c r="AT181" s="139"/>
      <c r="AU181" s="139"/>
      <c r="AV181" s="139"/>
      <c r="AW181" s="139"/>
      <c r="AX181" s="139"/>
      <c r="AY181" s="139"/>
      <c r="AZ181" s="139"/>
      <c r="BA181" s="139"/>
      <c r="BB181" s="139"/>
      <c r="BC181" s="139"/>
      <c r="BD181" s="139"/>
      <c r="BE181" s="139"/>
      <c r="BF181" s="139"/>
      <c r="BG181" s="139"/>
      <c r="BH181" s="139"/>
      <c r="BI181" s="139"/>
      <c r="BJ181" s="139"/>
      <c r="BK181" s="139"/>
      <c r="BL181" s="139"/>
      <c r="BM181" s="139"/>
      <c r="BN181" s="139"/>
      <c r="BO181" s="139"/>
      <c r="BP181" s="139"/>
      <c r="BQ181" s="139"/>
      <c r="BR181" s="139"/>
      <c r="BS181" s="139"/>
      <c r="BT181" s="139"/>
      <c r="BU181" s="139"/>
      <c r="BV181" s="139"/>
      <c r="BW181" s="139"/>
      <c r="BX181" s="139"/>
      <c r="BY181" s="139"/>
      <c r="BZ181" s="139"/>
      <c r="CA181" s="139"/>
    </row>
    <row r="182" spans="1:79" s="19" customFormat="1" ht="12.75" customHeight="1">
      <c r="A182" s="27"/>
      <c r="B182" s="65"/>
      <c r="C182" s="13">
        <v>1</v>
      </c>
      <c r="D182" s="81">
        <f t="shared" si="15"/>
        <v>1</v>
      </c>
      <c r="E182" s="82">
        <f t="shared" si="15"/>
        <v>1</v>
      </c>
      <c r="F182" s="82">
        <f t="shared" si="15"/>
        <v>1</v>
      </c>
      <c r="G182" s="82">
        <f t="shared" si="15"/>
        <v>1</v>
      </c>
      <c r="H182" s="82">
        <f t="shared" si="15"/>
        <v>1</v>
      </c>
      <c r="I182" s="82"/>
      <c r="J182" s="82"/>
      <c r="K182" s="186">
        <v>1</v>
      </c>
      <c r="L182" s="30">
        <v>0</v>
      </c>
      <c r="M182" s="47">
        <f t="shared" si="13"/>
        <v>1</v>
      </c>
      <c r="N182" s="187" t="s">
        <v>10</v>
      </c>
      <c r="O182" s="86"/>
      <c r="P182" s="157" t="s">
        <v>249</v>
      </c>
      <c r="Q182" s="189" t="s">
        <v>255</v>
      </c>
      <c r="R182" s="31" t="s">
        <v>270</v>
      </c>
      <c r="S182" s="40" t="s">
        <v>27</v>
      </c>
      <c r="T182" s="41"/>
      <c r="U182" s="42"/>
      <c r="V182" s="23" t="s">
        <v>4</v>
      </c>
      <c r="W182" s="28" t="s">
        <v>69</v>
      </c>
      <c r="X182" s="28" t="s">
        <v>69</v>
      </c>
      <c r="Y182" s="28" t="s">
        <v>263</v>
      </c>
      <c r="Z182" s="14"/>
      <c r="AA182" s="21"/>
      <c r="AB182" s="21"/>
      <c r="AC182" s="21"/>
      <c r="AD182" s="21"/>
      <c r="AE182" s="180"/>
      <c r="AF182" s="139"/>
      <c r="AG182" s="139"/>
      <c r="AH182" s="139"/>
      <c r="AI182" s="139"/>
      <c r="AJ182" s="139"/>
      <c r="AK182" s="139"/>
      <c r="AL182" s="139"/>
      <c r="AM182" s="139"/>
      <c r="AN182" s="139"/>
      <c r="AO182" s="139"/>
      <c r="AP182" s="139"/>
      <c r="AQ182" s="139"/>
      <c r="AR182" s="139"/>
      <c r="AS182" s="139"/>
      <c r="AT182" s="139"/>
      <c r="AU182" s="139"/>
      <c r="AV182" s="139"/>
      <c r="AW182" s="139"/>
      <c r="AX182" s="139"/>
      <c r="AY182" s="139"/>
      <c r="AZ182" s="139"/>
      <c r="BA182" s="139"/>
      <c r="BB182" s="139"/>
      <c r="BC182" s="139"/>
      <c r="BD182" s="139"/>
      <c r="BE182" s="139"/>
      <c r="BF182" s="139"/>
      <c r="BG182" s="139"/>
      <c r="BH182" s="139"/>
      <c r="BI182" s="139"/>
      <c r="BJ182" s="139"/>
      <c r="BK182" s="139"/>
      <c r="BL182" s="139"/>
      <c r="BM182" s="139"/>
      <c r="BN182" s="139"/>
      <c r="BO182" s="139"/>
      <c r="BP182" s="139"/>
      <c r="BQ182" s="139"/>
      <c r="BR182" s="139"/>
      <c r="BS182" s="139"/>
      <c r="BT182" s="139"/>
      <c r="BU182" s="139"/>
      <c r="BV182" s="139"/>
      <c r="BW182" s="139"/>
      <c r="BX182" s="139"/>
      <c r="BY182" s="139"/>
      <c r="BZ182" s="139"/>
      <c r="CA182" s="139"/>
    </row>
    <row r="183" spans="1:79" s="19" customFormat="1" ht="12.75" customHeight="1">
      <c r="A183" s="27"/>
      <c r="B183" s="65" t="s">
        <v>205</v>
      </c>
      <c r="C183" s="13">
        <v>2</v>
      </c>
      <c r="D183" s="81">
        <f t="shared" si="15"/>
        <v>2</v>
      </c>
      <c r="E183" s="82">
        <f t="shared" si="15"/>
        <v>2</v>
      </c>
      <c r="F183" s="82">
        <f t="shared" si="15"/>
        <v>2</v>
      </c>
      <c r="G183" s="82">
        <f t="shared" si="15"/>
        <v>2</v>
      </c>
      <c r="H183" s="82">
        <f t="shared" si="15"/>
        <v>2</v>
      </c>
      <c r="I183" s="82"/>
      <c r="J183" s="82"/>
      <c r="K183" s="186">
        <v>2</v>
      </c>
      <c r="L183" s="30">
        <v>1</v>
      </c>
      <c r="M183" s="47">
        <f t="shared" si="13"/>
        <v>3</v>
      </c>
      <c r="N183" s="187" t="s">
        <v>10</v>
      </c>
      <c r="O183" s="86"/>
      <c r="P183" s="157" t="s">
        <v>247</v>
      </c>
      <c r="Q183" s="189" t="s">
        <v>217</v>
      </c>
      <c r="R183" s="190" t="s">
        <v>272</v>
      </c>
      <c r="S183" s="40" t="s">
        <v>11</v>
      </c>
      <c r="T183" s="41"/>
      <c r="U183" s="42"/>
      <c r="V183" s="23" t="s">
        <v>0</v>
      </c>
      <c r="W183" s="28" t="s">
        <v>69</v>
      </c>
      <c r="X183" s="28" t="s">
        <v>69</v>
      </c>
      <c r="Y183" s="28"/>
      <c r="Z183" s="14"/>
      <c r="AA183" s="21"/>
      <c r="AB183" s="21"/>
      <c r="AC183" s="21"/>
      <c r="AD183" s="21"/>
      <c r="AE183" s="180"/>
      <c r="AF183" s="139"/>
      <c r="AG183" s="139"/>
      <c r="AH183" s="139"/>
      <c r="AI183" s="139"/>
      <c r="AJ183" s="139"/>
      <c r="AK183" s="139"/>
      <c r="AL183" s="139"/>
      <c r="AM183" s="139"/>
      <c r="AN183" s="139"/>
      <c r="AO183" s="139"/>
      <c r="AP183" s="139"/>
      <c r="AQ183" s="139"/>
      <c r="AR183" s="139"/>
      <c r="AS183" s="139"/>
      <c r="AT183" s="139"/>
      <c r="AU183" s="139"/>
      <c r="AV183" s="139"/>
      <c r="AW183" s="139"/>
      <c r="AX183" s="139"/>
      <c r="AY183" s="139"/>
      <c r="AZ183" s="139"/>
      <c r="BA183" s="139"/>
      <c r="BB183" s="139"/>
      <c r="BC183" s="139"/>
      <c r="BD183" s="139"/>
      <c r="BE183" s="139"/>
      <c r="BF183" s="139"/>
      <c r="BG183" s="139"/>
      <c r="BH183" s="139"/>
      <c r="BI183" s="139"/>
      <c r="BJ183" s="139"/>
      <c r="BK183" s="139"/>
      <c r="BL183" s="139"/>
      <c r="BM183" s="139"/>
      <c r="BN183" s="139"/>
      <c r="BO183" s="139"/>
      <c r="BP183" s="139"/>
      <c r="BQ183" s="139"/>
      <c r="BR183" s="139"/>
      <c r="BS183" s="139"/>
      <c r="BT183" s="139"/>
      <c r="BU183" s="139"/>
      <c r="BV183" s="139"/>
      <c r="BW183" s="139"/>
      <c r="BX183" s="139"/>
      <c r="BY183" s="139"/>
      <c r="BZ183" s="139"/>
      <c r="CA183" s="139"/>
    </row>
    <row r="184" spans="1:79" s="19" customFormat="1" ht="12.75" customHeight="1">
      <c r="A184" s="27"/>
      <c r="B184" s="65"/>
      <c r="C184" s="13">
        <v>1</v>
      </c>
      <c r="D184" s="81">
        <f t="shared" si="15"/>
        <v>1</v>
      </c>
      <c r="E184" s="82">
        <f t="shared" si="15"/>
        <v>1</v>
      </c>
      <c r="F184" s="82">
        <f t="shared" si="15"/>
        <v>1</v>
      </c>
      <c r="G184" s="82">
        <f t="shared" si="15"/>
        <v>1</v>
      </c>
      <c r="H184" s="82">
        <f t="shared" si="15"/>
        <v>1</v>
      </c>
      <c r="I184" s="82"/>
      <c r="J184" s="82"/>
      <c r="K184" s="186">
        <v>1</v>
      </c>
      <c r="L184" s="30">
        <v>0</v>
      </c>
      <c r="M184" s="47">
        <f t="shared" si="13"/>
        <v>1</v>
      </c>
      <c r="N184" s="187" t="s">
        <v>10</v>
      </c>
      <c r="O184" s="86"/>
      <c r="P184" s="157" t="s">
        <v>249</v>
      </c>
      <c r="Q184" s="189" t="s">
        <v>218</v>
      </c>
      <c r="R184" s="31" t="s">
        <v>267</v>
      </c>
      <c r="S184" s="40" t="s">
        <v>27</v>
      </c>
      <c r="T184" s="41"/>
      <c r="U184" s="42"/>
      <c r="V184" s="23" t="s">
        <v>4</v>
      </c>
      <c r="W184" s="28"/>
      <c r="X184" s="28"/>
      <c r="Y184" s="28" t="s">
        <v>31</v>
      </c>
      <c r="Z184" s="14"/>
      <c r="AA184" s="21"/>
      <c r="AB184" s="21"/>
      <c r="AC184" s="21"/>
      <c r="AD184" s="21"/>
      <c r="AE184" s="180"/>
      <c r="AF184" s="139"/>
      <c r="AG184" s="139"/>
      <c r="AH184" s="139"/>
      <c r="AI184" s="139"/>
      <c r="AJ184" s="139"/>
      <c r="AK184" s="139"/>
      <c r="AL184" s="139"/>
      <c r="AM184" s="139"/>
      <c r="AN184" s="139"/>
      <c r="AO184" s="139"/>
      <c r="AP184" s="139"/>
      <c r="AQ184" s="139"/>
      <c r="AR184" s="139"/>
      <c r="AS184" s="139"/>
      <c r="AT184" s="139"/>
      <c r="AU184" s="139"/>
      <c r="AV184" s="139"/>
      <c r="AW184" s="139"/>
      <c r="AX184" s="139"/>
      <c r="AY184" s="139"/>
      <c r="AZ184" s="139"/>
      <c r="BA184" s="139"/>
      <c r="BB184" s="139"/>
      <c r="BC184" s="139"/>
      <c r="BD184" s="139"/>
      <c r="BE184" s="139"/>
      <c r="BF184" s="139"/>
      <c r="BG184" s="139"/>
      <c r="BH184" s="139"/>
      <c r="BI184" s="139"/>
      <c r="BJ184" s="139"/>
      <c r="BK184" s="139"/>
      <c r="BL184" s="139"/>
      <c r="BM184" s="139"/>
      <c r="BN184" s="139"/>
      <c r="BO184" s="139"/>
      <c r="BP184" s="139"/>
      <c r="BQ184" s="139"/>
      <c r="BR184" s="139"/>
      <c r="BS184" s="139"/>
      <c r="BT184" s="139"/>
      <c r="BU184" s="139"/>
      <c r="BV184" s="139"/>
      <c r="BW184" s="139"/>
      <c r="BX184" s="139"/>
      <c r="BY184" s="139"/>
      <c r="BZ184" s="139"/>
      <c r="CA184" s="139"/>
    </row>
    <row r="185" spans="1:79" s="19" customFormat="1" ht="12.75" customHeight="1">
      <c r="A185" s="27"/>
      <c r="B185" s="65" t="s">
        <v>205</v>
      </c>
      <c r="C185" s="13">
        <v>2</v>
      </c>
      <c r="D185" s="81">
        <f t="shared" si="15"/>
        <v>2</v>
      </c>
      <c r="E185" s="82">
        <f t="shared" si="15"/>
        <v>2</v>
      </c>
      <c r="F185" s="82">
        <f t="shared" si="15"/>
        <v>2</v>
      </c>
      <c r="G185" s="82">
        <f t="shared" si="15"/>
        <v>2</v>
      </c>
      <c r="H185" s="82">
        <f t="shared" si="15"/>
        <v>2</v>
      </c>
      <c r="I185" s="82"/>
      <c r="J185" s="82"/>
      <c r="K185" s="186">
        <v>1</v>
      </c>
      <c r="L185" s="30">
        <v>1</v>
      </c>
      <c r="M185" s="47">
        <f t="shared" si="13"/>
        <v>2</v>
      </c>
      <c r="N185" s="187" t="s">
        <v>10</v>
      </c>
      <c r="O185" s="86"/>
      <c r="P185" s="157" t="s">
        <v>247</v>
      </c>
      <c r="Q185" s="189" t="s">
        <v>217</v>
      </c>
      <c r="R185" s="190" t="s">
        <v>272</v>
      </c>
      <c r="S185" s="40" t="s">
        <v>11</v>
      </c>
      <c r="T185" s="41"/>
      <c r="U185" s="42"/>
      <c r="V185" s="23" t="s">
        <v>0</v>
      </c>
      <c r="W185" s="28" t="s">
        <v>69</v>
      </c>
      <c r="X185" s="28" t="s">
        <v>69</v>
      </c>
      <c r="Y185" s="28"/>
      <c r="Z185" s="14"/>
      <c r="AA185" s="21"/>
      <c r="AB185" s="21"/>
      <c r="AC185" s="21"/>
      <c r="AD185" s="21"/>
      <c r="AE185" s="180"/>
      <c r="AF185" s="139"/>
      <c r="AG185" s="139"/>
      <c r="AH185" s="139"/>
      <c r="AI185" s="139"/>
      <c r="AJ185" s="139"/>
      <c r="AK185" s="139"/>
      <c r="AL185" s="139"/>
      <c r="AM185" s="139"/>
      <c r="AN185" s="139"/>
      <c r="AO185" s="139"/>
      <c r="AP185" s="139"/>
      <c r="AQ185" s="139"/>
      <c r="AR185" s="139"/>
      <c r="AS185" s="139"/>
      <c r="AT185" s="139"/>
      <c r="AU185" s="139"/>
      <c r="AV185" s="139"/>
      <c r="AW185" s="139"/>
      <c r="AX185" s="139"/>
      <c r="AY185" s="139"/>
      <c r="AZ185" s="139"/>
      <c r="BA185" s="139"/>
      <c r="BB185" s="139"/>
      <c r="BC185" s="139"/>
      <c r="BD185" s="139"/>
      <c r="BE185" s="139"/>
      <c r="BF185" s="139"/>
      <c r="BG185" s="139"/>
      <c r="BH185" s="139"/>
      <c r="BI185" s="139"/>
      <c r="BJ185" s="139"/>
      <c r="BK185" s="139"/>
      <c r="BL185" s="139"/>
      <c r="BM185" s="139"/>
      <c r="BN185" s="139"/>
      <c r="BO185" s="139"/>
      <c r="BP185" s="139"/>
      <c r="BQ185" s="139"/>
      <c r="BR185" s="139"/>
      <c r="BS185" s="139"/>
      <c r="BT185" s="139"/>
      <c r="BU185" s="139"/>
      <c r="BV185" s="139"/>
      <c r="BW185" s="139"/>
      <c r="BX185" s="139"/>
      <c r="BY185" s="139"/>
      <c r="BZ185" s="139"/>
      <c r="CA185" s="139"/>
    </row>
    <row r="186" spans="1:79" s="19" customFormat="1" ht="12.75" customHeight="1">
      <c r="A186" s="27"/>
      <c r="B186" s="65" t="s">
        <v>206</v>
      </c>
      <c r="C186" s="13">
        <v>1</v>
      </c>
      <c r="D186" s="81">
        <f t="shared" si="15"/>
        <v>1</v>
      </c>
      <c r="E186" s="82">
        <f t="shared" si="15"/>
        <v>1</v>
      </c>
      <c r="F186" s="82">
        <f t="shared" si="15"/>
        <v>1</v>
      </c>
      <c r="G186" s="82">
        <f t="shared" si="15"/>
        <v>1</v>
      </c>
      <c r="H186" s="82">
        <f t="shared" si="15"/>
        <v>1</v>
      </c>
      <c r="I186" s="82"/>
      <c r="J186" s="82"/>
      <c r="K186" s="186">
        <v>4</v>
      </c>
      <c r="L186" s="30">
        <v>1</v>
      </c>
      <c r="M186" s="47">
        <f t="shared" ref="M186:M187" si="16">L186+K186</f>
        <v>5</v>
      </c>
      <c r="N186" s="187" t="s">
        <v>10</v>
      </c>
      <c r="O186" s="86"/>
      <c r="P186" s="157" t="s">
        <v>250</v>
      </c>
      <c r="Q186" s="189" t="s">
        <v>219</v>
      </c>
      <c r="R186" s="31" t="s">
        <v>220</v>
      </c>
      <c r="S186" s="40" t="s">
        <v>11</v>
      </c>
      <c r="T186" s="41"/>
      <c r="U186" s="42"/>
      <c r="V186" s="23" t="s">
        <v>0</v>
      </c>
      <c r="W186" s="28" t="s">
        <v>69</v>
      </c>
      <c r="X186" s="28" t="s">
        <v>69</v>
      </c>
      <c r="Y186" s="28"/>
      <c r="Z186" s="14"/>
      <c r="AA186" s="21"/>
      <c r="AB186" s="21"/>
      <c r="AC186" s="21"/>
      <c r="AD186" s="21"/>
      <c r="AE186" s="180"/>
      <c r="AF186" s="139"/>
      <c r="AG186" s="139"/>
      <c r="AH186" s="139"/>
      <c r="AI186" s="139"/>
      <c r="AJ186" s="139"/>
      <c r="AK186" s="139"/>
      <c r="AL186" s="139"/>
      <c r="AM186" s="139"/>
      <c r="AN186" s="139"/>
      <c r="AO186" s="139"/>
      <c r="AP186" s="139"/>
      <c r="AQ186" s="139"/>
      <c r="AR186" s="139"/>
      <c r="AS186" s="139"/>
      <c r="AT186" s="139"/>
      <c r="AU186" s="139"/>
      <c r="AV186" s="139"/>
      <c r="AW186" s="139"/>
      <c r="AX186" s="139"/>
      <c r="AY186" s="139"/>
      <c r="AZ186" s="139"/>
      <c r="BA186" s="139"/>
      <c r="BB186" s="139"/>
      <c r="BC186" s="139"/>
      <c r="BD186" s="139"/>
      <c r="BE186" s="139"/>
      <c r="BF186" s="139"/>
      <c r="BG186" s="139"/>
      <c r="BH186" s="139"/>
      <c r="BI186" s="139"/>
      <c r="BJ186" s="139"/>
      <c r="BK186" s="139"/>
      <c r="BL186" s="139"/>
      <c r="BM186" s="139"/>
      <c r="BN186" s="139"/>
      <c r="BO186" s="139"/>
      <c r="BP186" s="139"/>
      <c r="BQ186" s="139"/>
      <c r="BR186" s="139"/>
      <c r="BS186" s="139"/>
      <c r="BT186" s="139"/>
      <c r="BU186" s="139"/>
      <c r="BV186" s="139"/>
      <c r="BW186" s="139"/>
      <c r="BX186" s="139"/>
      <c r="BY186" s="139"/>
      <c r="BZ186" s="139"/>
      <c r="CA186" s="139"/>
    </row>
    <row r="187" spans="1:79" s="19" customFormat="1" ht="12.75" customHeight="1">
      <c r="A187" s="27"/>
      <c r="B187" s="65" t="s">
        <v>206</v>
      </c>
      <c r="C187" s="13">
        <v>1</v>
      </c>
      <c r="D187" s="81">
        <f t="shared" si="15"/>
        <v>1</v>
      </c>
      <c r="E187" s="82">
        <f t="shared" si="15"/>
        <v>1</v>
      </c>
      <c r="F187" s="82">
        <f t="shared" si="15"/>
        <v>1</v>
      </c>
      <c r="G187" s="82">
        <f t="shared" si="15"/>
        <v>1</v>
      </c>
      <c r="H187" s="82">
        <f t="shared" si="15"/>
        <v>1</v>
      </c>
      <c r="I187" s="82"/>
      <c r="J187" s="82"/>
      <c r="K187" s="186">
        <v>4</v>
      </c>
      <c r="L187" s="30">
        <v>1</v>
      </c>
      <c r="M187" s="47">
        <f t="shared" si="16"/>
        <v>5</v>
      </c>
      <c r="N187" s="187" t="s">
        <v>10</v>
      </c>
      <c r="O187" s="86"/>
      <c r="P187" s="157" t="s">
        <v>250</v>
      </c>
      <c r="Q187" s="189" t="s">
        <v>221</v>
      </c>
      <c r="R187" s="31" t="s">
        <v>222</v>
      </c>
      <c r="S187" s="40" t="s">
        <v>11</v>
      </c>
      <c r="T187" s="41"/>
      <c r="U187" s="42"/>
      <c r="V187" s="23" t="s">
        <v>0</v>
      </c>
      <c r="W187" s="28" t="s">
        <v>69</v>
      </c>
      <c r="X187" s="28" t="s">
        <v>69</v>
      </c>
      <c r="Y187" s="28"/>
      <c r="Z187" s="14"/>
      <c r="AA187" s="21"/>
      <c r="AB187" s="21"/>
      <c r="AC187" s="21"/>
      <c r="AD187" s="21"/>
      <c r="AE187" s="180"/>
      <c r="AF187" s="139"/>
      <c r="AG187" s="139"/>
      <c r="AH187" s="139"/>
      <c r="AI187" s="139"/>
      <c r="AJ187" s="139"/>
      <c r="AK187" s="139"/>
      <c r="AL187" s="139"/>
      <c r="AM187" s="139"/>
      <c r="AN187" s="139"/>
      <c r="AO187" s="139"/>
      <c r="AP187" s="139"/>
      <c r="AQ187" s="139"/>
      <c r="AR187" s="139"/>
      <c r="AS187" s="139"/>
      <c r="AT187" s="139"/>
      <c r="AU187" s="139"/>
      <c r="AV187" s="139"/>
      <c r="AW187" s="139"/>
      <c r="AX187" s="139"/>
      <c r="AY187" s="139"/>
      <c r="AZ187" s="139"/>
      <c r="BA187" s="139"/>
      <c r="BB187" s="139"/>
      <c r="BC187" s="139"/>
      <c r="BD187" s="139"/>
      <c r="BE187" s="139"/>
      <c r="BF187" s="139"/>
      <c r="BG187" s="139"/>
      <c r="BH187" s="139"/>
      <c r="BI187" s="139"/>
      <c r="BJ187" s="139"/>
      <c r="BK187" s="139"/>
      <c r="BL187" s="139"/>
      <c r="BM187" s="139"/>
      <c r="BN187" s="139"/>
      <c r="BO187" s="139"/>
      <c r="BP187" s="139"/>
      <c r="BQ187" s="139"/>
      <c r="BR187" s="139"/>
      <c r="BS187" s="139"/>
      <c r="BT187" s="139"/>
      <c r="BU187" s="139"/>
      <c r="BV187" s="139"/>
      <c r="BW187" s="139"/>
      <c r="BX187" s="139"/>
      <c r="BY187" s="139"/>
      <c r="BZ187" s="139"/>
      <c r="CA187" s="139"/>
    </row>
    <row r="188" spans="1:79" s="19" customFormat="1" ht="12.75" customHeight="1">
      <c r="A188" s="27"/>
      <c r="B188" s="65" t="s">
        <v>206</v>
      </c>
      <c r="C188" s="13">
        <v>1</v>
      </c>
      <c r="D188" s="81">
        <f t="shared" si="15"/>
        <v>1</v>
      </c>
      <c r="E188" s="82">
        <f t="shared" si="15"/>
        <v>1</v>
      </c>
      <c r="F188" s="82">
        <f t="shared" si="15"/>
        <v>1</v>
      </c>
      <c r="G188" s="82">
        <f t="shared" si="15"/>
        <v>1</v>
      </c>
      <c r="H188" s="82">
        <f t="shared" si="15"/>
        <v>1</v>
      </c>
      <c r="I188" s="82"/>
      <c r="J188" s="82"/>
      <c r="K188" s="186">
        <v>8</v>
      </c>
      <c r="L188" s="30">
        <v>2</v>
      </c>
      <c r="M188" s="47">
        <f t="shared" si="13"/>
        <v>10</v>
      </c>
      <c r="N188" s="187" t="s">
        <v>10</v>
      </c>
      <c r="O188" s="86"/>
      <c r="P188" s="157" t="s">
        <v>248</v>
      </c>
      <c r="Q188" s="189" t="s">
        <v>223</v>
      </c>
      <c r="R188" s="31" t="s">
        <v>224</v>
      </c>
      <c r="S188" s="40" t="s">
        <v>11</v>
      </c>
      <c r="T188" s="41"/>
      <c r="U188" s="42"/>
      <c r="V188" s="23" t="s">
        <v>0</v>
      </c>
      <c r="W188" s="28" t="s">
        <v>69</v>
      </c>
      <c r="X188" s="28" t="s">
        <v>69</v>
      </c>
      <c r="Y188" s="28"/>
      <c r="Z188" s="14"/>
      <c r="AA188" s="21"/>
      <c r="AB188" s="21"/>
      <c r="AC188" s="21"/>
      <c r="AD188" s="21"/>
      <c r="AE188" s="180"/>
      <c r="AF188" s="139"/>
      <c r="AG188" s="139"/>
      <c r="AH188" s="139"/>
      <c r="AI188" s="139"/>
      <c r="AJ188" s="139"/>
      <c r="AK188" s="139"/>
      <c r="AL188" s="139"/>
      <c r="AM188" s="139"/>
      <c r="AN188" s="139"/>
      <c r="AO188" s="139"/>
      <c r="AP188" s="139"/>
      <c r="AQ188" s="139"/>
      <c r="AR188" s="139"/>
      <c r="AS188" s="139"/>
      <c r="AT188" s="139"/>
      <c r="AU188" s="139"/>
      <c r="AV188" s="139"/>
      <c r="AW188" s="139"/>
      <c r="AX188" s="139"/>
      <c r="AY188" s="139"/>
      <c r="AZ188" s="139"/>
      <c r="BA188" s="139"/>
      <c r="BB188" s="139"/>
      <c r="BC188" s="139"/>
      <c r="BD188" s="139"/>
      <c r="BE188" s="139"/>
      <c r="BF188" s="139"/>
      <c r="BG188" s="139"/>
      <c r="BH188" s="139"/>
      <c r="BI188" s="139"/>
      <c r="BJ188" s="139"/>
      <c r="BK188" s="139"/>
      <c r="BL188" s="139"/>
      <c r="BM188" s="139"/>
      <c r="BN188" s="139"/>
      <c r="BO188" s="139"/>
      <c r="BP188" s="139"/>
      <c r="BQ188" s="139"/>
      <c r="BR188" s="139"/>
      <c r="BS188" s="139"/>
      <c r="BT188" s="139"/>
      <c r="BU188" s="139"/>
      <c r="BV188" s="139"/>
      <c r="BW188" s="139"/>
      <c r="BX188" s="139"/>
      <c r="BY188" s="139"/>
      <c r="BZ188" s="139"/>
      <c r="CA188" s="139"/>
    </row>
    <row r="189" spans="1:79" s="19" customFormat="1" ht="12.75" customHeight="1">
      <c r="A189" s="27"/>
      <c r="B189" s="65" t="s">
        <v>206</v>
      </c>
      <c r="C189" s="13">
        <v>1</v>
      </c>
      <c r="D189" s="81">
        <f t="shared" si="15"/>
        <v>1</v>
      </c>
      <c r="E189" s="82">
        <f t="shared" si="15"/>
        <v>1</v>
      </c>
      <c r="F189" s="82">
        <f t="shared" si="15"/>
        <v>1</v>
      </c>
      <c r="G189" s="82">
        <f t="shared" si="15"/>
        <v>1</v>
      </c>
      <c r="H189" s="82">
        <f t="shared" si="15"/>
        <v>1</v>
      </c>
      <c r="I189" s="82"/>
      <c r="J189" s="82"/>
      <c r="K189" s="186">
        <v>5</v>
      </c>
      <c r="L189" s="30">
        <v>1</v>
      </c>
      <c r="M189" s="47">
        <f t="shared" si="13"/>
        <v>6</v>
      </c>
      <c r="N189" s="187" t="s">
        <v>10</v>
      </c>
      <c r="O189" s="86"/>
      <c r="P189" s="157" t="s">
        <v>248</v>
      </c>
      <c r="Q189" s="189" t="s">
        <v>225</v>
      </c>
      <c r="R189" s="31" t="s">
        <v>226</v>
      </c>
      <c r="S189" s="40" t="s">
        <v>11</v>
      </c>
      <c r="T189" s="41"/>
      <c r="U189" s="42"/>
      <c r="V189" s="23" t="s">
        <v>0</v>
      </c>
      <c r="W189" s="28"/>
      <c r="X189" s="28"/>
      <c r="Y189" s="28"/>
      <c r="Z189" s="14"/>
      <c r="AA189" s="21"/>
      <c r="AB189" s="21"/>
      <c r="AC189" s="21"/>
      <c r="AD189" s="21"/>
      <c r="AE189" s="180"/>
      <c r="AF189" s="139"/>
      <c r="AG189" s="139"/>
      <c r="AH189" s="139"/>
      <c r="AI189" s="139"/>
      <c r="AJ189" s="139"/>
      <c r="AK189" s="139"/>
      <c r="AL189" s="139"/>
      <c r="AM189" s="139"/>
      <c r="AN189" s="139"/>
      <c r="AO189" s="139"/>
      <c r="AP189" s="139"/>
      <c r="AQ189" s="139"/>
      <c r="AR189" s="139"/>
      <c r="AS189" s="139"/>
      <c r="AT189" s="139"/>
      <c r="AU189" s="139"/>
      <c r="AV189" s="139"/>
      <c r="AW189" s="139"/>
      <c r="AX189" s="139"/>
      <c r="AY189" s="139"/>
      <c r="AZ189" s="139"/>
      <c r="BA189" s="139"/>
      <c r="BB189" s="139"/>
      <c r="BC189" s="139"/>
      <c r="BD189" s="139"/>
      <c r="BE189" s="139"/>
      <c r="BF189" s="139"/>
      <c r="BG189" s="139"/>
      <c r="BH189" s="139"/>
      <c r="BI189" s="139"/>
      <c r="BJ189" s="139"/>
      <c r="BK189" s="139"/>
      <c r="BL189" s="139"/>
      <c r="BM189" s="139"/>
      <c r="BN189" s="139"/>
      <c r="BO189" s="139"/>
      <c r="BP189" s="139"/>
      <c r="BQ189" s="139"/>
      <c r="BR189" s="139"/>
      <c r="BS189" s="139"/>
      <c r="BT189" s="139"/>
      <c r="BU189" s="139"/>
      <c r="BV189" s="139"/>
      <c r="BW189" s="139"/>
      <c r="BX189" s="139"/>
      <c r="BY189" s="139"/>
      <c r="BZ189" s="139"/>
      <c r="CA189" s="139"/>
    </row>
    <row r="190" spans="1:79" s="19" customFormat="1" ht="12.75" customHeight="1">
      <c r="A190" s="27"/>
      <c r="B190" s="65" t="s">
        <v>206</v>
      </c>
      <c r="C190" s="13">
        <v>1</v>
      </c>
      <c r="D190" s="81">
        <f t="shared" si="15"/>
        <v>1</v>
      </c>
      <c r="E190" s="82">
        <f t="shared" si="15"/>
        <v>1</v>
      </c>
      <c r="F190" s="82">
        <f t="shared" si="15"/>
        <v>1</v>
      </c>
      <c r="G190" s="82">
        <f t="shared" si="15"/>
        <v>1</v>
      </c>
      <c r="H190" s="82">
        <f t="shared" si="15"/>
        <v>1</v>
      </c>
      <c r="I190" s="82"/>
      <c r="J190" s="82"/>
      <c r="K190" s="186">
        <v>27</v>
      </c>
      <c r="L190" s="30">
        <v>3</v>
      </c>
      <c r="M190" s="47">
        <f t="shared" si="13"/>
        <v>30</v>
      </c>
      <c r="N190" s="187" t="s">
        <v>10</v>
      </c>
      <c r="O190" s="86"/>
      <c r="P190" s="157" t="s">
        <v>250</v>
      </c>
      <c r="Q190" s="189" t="s">
        <v>256</v>
      </c>
      <c r="R190" s="31" t="s">
        <v>227</v>
      </c>
      <c r="S190" s="40" t="s">
        <v>11</v>
      </c>
      <c r="T190" s="41"/>
      <c r="U190" s="42"/>
      <c r="V190" s="23" t="s">
        <v>0</v>
      </c>
      <c r="W190" s="28"/>
      <c r="X190" s="28"/>
      <c r="Y190" s="28"/>
      <c r="Z190" s="14"/>
      <c r="AA190" s="21"/>
      <c r="AB190" s="21"/>
      <c r="AC190" s="21"/>
      <c r="AD190" s="21"/>
      <c r="AE190" s="180"/>
      <c r="AF190" s="139"/>
      <c r="AG190" s="139"/>
      <c r="AH190" s="139"/>
      <c r="AI190" s="139"/>
      <c r="AJ190" s="139"/>
      <c r="AK190" s="139"/>
      <c r="AL190" s="139"/>
      <c r="AM190" s="139"/>
      <c r="AN190" s="139"/>
      <c r="AO190" s="139"/>
      <c r="AP190" s="139"/>
      <c r="AQ190" s="139"/>
      <c r="AR190" s="139"/>
      <c r="AS190" s="139"/>
      <c r="AT190" s="139"/>
      <c r="AU190" s="139"/>
      <c r="AV190" s="139"/>
      <c r="AW190" s="139"/>
      <c r="AX190" s="139"/>
      <c r="AY190" s="139"/>
      <c r="AZ190" s="139"/>
      <c r="BA190" s="139"/>
      <c r="BB190" s="139"/>
      <c r="BC190" s="139"/>
      <c r="BD190" s="139"/>
      <c r="BE190" s="139"/>
      <c r="BF190" s="139"/>
      <c r="BG190" s="139"/>
      <c r="BH190" s="139"/>
      <c r="BI190" s="139"/>
      <c r="BJ190" s="139"/>
      <c r="BK190" s="139"/>
      <c r="BL190" s="139"/>
      <c r="BM190" s="139"/>
      <c r="BN190" s="139"/>
      <c r="BO190" s="139"/>
      <c r="BP190" s="139"/>
      <c r="BQ190" s="139"/>
      <c r="BR190" s="139"/>
      <c r="BS190" s="139"/>
      <c r="BT190" s="139"/>
      <c r="BU190" s="139"/>
      <c r="BV190" s="139"/>
      <c r="BW190" s="139"/>
      <c r="BX190" s="139"/>
      <c r="BY190" s="139"/>
      <c r="BZ190" s="139"/>
      <c r="CA190" s="139"/>
    </row>
    <row r="191" spans="1:79" s="19" customFormat="1" ht="12.75" customHeight="1">
      <c r="A191" s="27"/>
      <c r="B191" s="65"/>
      <c r="C191" s="13">
        <v>1</v>
      </c>
      <c r="D191" s="81">
        <f t="shared" si="15"/>
        <v>1</v>
      </c>
      <c r="E191" s="82">
        <f t="shared" si="15"/>
        <v>1</v>
      </c>
      <c r="F191" s="82">
        <f t="shared" si="15"/>
        <v>1</v>
      </c>
      <c r="G191" s="82">
        <f t="shared" si="15"/>
        <v>1</v>
      </c>
      <c r="H191" s="82">
        <f t="shared" si="15"/>
        <v>1</v>
      </c>
      <c r="I191" s="82"/>
      <c r="J191" s="82"/>
      <c r="K191" s="186">
        <v>1</v>
      </c>
      <c r="L191" s="30">
        <v>0</v>
      </c>
      <c r="M191" s="47">
        <f t="shared" si="13"/>
        <v>1</v>
      </c>
      <c r="N191" s="187" t="s">
        <v>10</v>
      </c>
      <c r="O191" s="86"/>
      <c r="P191" s="157" t="s">
        <v>248</v>
      </c>
      <c r="Q191" s="189" t="s">
        <v>257</v>
      </c>
      <c r="R191" s="31" t="s">
        <v>258</v>
      </c>
      <c r="S191" s="40" t="s">
        <v>27</v>
      </c>
      <c r="T191" s="41"/>
      <c r="U191" s="42"/>
      <c r="V191" s="23" t="s">
        <v>4</v>
      </c>
      <c r="W191" s="28"/>
      <c r="X191" s="28"/>
      <c r="Y191" s="28" t="s">
        <v>31</v>
      </c>
      <c r="Z191" s="14"/>
      <c r="AA191" s="21"/>
      <c r="AB191" s="21"/>
      <c r="AC191" s="21"/>
      <c r="AD191" s="21"/>
      <c r="AE191" s="180"/>
      <c r="AF191" s="139"/>
      <c r="AG191" s="139"/>
      <c r="AH191" s="139"/>
      <c r="AI191" s="139"/>
      <c r="AJ191" s="139"/>
      <c r="AK191" s="139"/>
      <c r="AL191" s="139"/>
      <c r="AM191" s="139"/>
      <c r="AN191" s="139"/>
      <c r="AO191" s="139"/>
      <c r="AP191" s="139"/>
      <c r="AQ191" s="139"/>
      <c r="AR191" s="139"/>
      <c r="AS191" s="139"/>
      <c r="AT191" s="139"/>
      <c r="AU191" s="139"/>
      <c r="AV191" s="139"/>
      <c r="AW191" s="139"/>
      <c r="AX191" s="139"/>
      <c r="AY191" s="139"/>
      <c r="AZ191" s="139"/>
      <c r="BA191" s="139"/>
      <c r="BB191" s="139"/>
      <c r="BC191" s="139"/>
      <c r="BD191" s="139"/>
      <c r="BE191" s="139"/>
      <c r="BF191" s="139"/>
      <c r="BG191" s="139"/>
      <c r="BH191" s="139"/>
      <c r="BI191" s="139"/>
      <c r="BJ191" s="139"/>
      <c r="BK191" s="139"/>
      <c r="BL191" s="139"/>
      <c r="BM191" s="139"/>
      <c r="BN191" s="139"/>
      <c r="BO191" s="139"/>
      <c r="BP191" s="139"/>
      <c r="BQ191" s="139"/>
      <c r="BR191" s="139"/>
      <c r="BS191" s="139"/>
      <c r="BT191" s="139"/>
      <c r="BU191" s="139"/>
      <c r="BV191" s="139"/>
      <c r="BW191" s="139"/>
      <c r="BX191" s="139"/>
      <c r="BY191" s="139"/>
      <c r="BZ191" s="139"/>
      <c r="CA191" s="139"/>
    </row>
    <row r="192" spans="1:79" s="19" customFormat="1" ht="12.75" customHeight="1">
      <c r="A192" s="27"/>
      <c r="B192" s="65" t="s">
        <v>205</v>
      </c>
      <c r="C192" s="13">
        <v>2</v>
      </c>
      <c r="D192" s="81">
        <f t="shared" si="15"/>
        <v>2</v>
      </c>
      <c r="E192" s="82">
        <f t="shared" si="15"/>
        <v>2</v>
      </c>
      <c r="F192" s="82">
        <f t="shared" si="15"/>
        <v>2</v>
      </c>
      <c r="G192" s="82">
        <f t="shared" si="15"/>
        <v>2</v>
      </c>
      <c r="H192" s="82">
        <f t="shared" si="15"/>
        <v>2</v>
      </c>
      <c r="I192" s="82">
        <f t="shared" si="15"/>
        <v>2</v>
      </c>
      <c r="J192" s="82">
        <f t="shared" si="15"/>
        <v>2</v>
      </c>
      <c r="K192" s="186">
        <v>1</v>
      </c>
      <c r="L192" s="30">
        <v>1</v>
      </c>
      <c r="M192" s="47">
        <f t="shared" si="13"/>
        <v>2</v>
      </c>
      <c r="N192" s="187" t="s">
        <v>10</v>
      </c>
      <c r="O192" s="86"/>
      <c r="P192" s="157" t="s">
        <v>247</v>
      </c>
      <c r="Q192" s="189" t="s">
        <v>217</v>
      </c>
      <c r="R192" s="190" t="s">
        <v>271</v>
      </c>
      <c r="S192" s="40" t="s">
        <v>11</v>
      </c>
      <c r="T192" s="41">
        <v>100</v>
      </c>
      <c r="U192" s="42">
        <v>90</v>
      </c>
      <c r="V192" s="23" t="s">
        <v>0</v>
      </c>
      <c r="W192" s="28"/>
      <c r="X192" s="28"/>
      <c r="Y192" s="28"/>
      <c r="Z192" s="14"/>
      <c r="AA192" s="21"/>
      <c r="AB192" s="21"/>
      <c r="AC192" s="21"/>
      <c r="AD192" s="21"/>
      <c r="AE192" s="180"/>
      <c r="AF192" s="139"/>
      <c r="AG192" s="139"/>
      <c r="AH192" s="139"/>
      <c r="AI192" s="139"/>
      <c r="AJ192" s="139"/>
      <c r="AK192" s="139"/>
      <c r="AL192" s="139"/>
      <c r="AM192" s="139"/>
      <c r="AN192" s="139"/>
      <c r="AO192" s="139"/>
      <c r="AP192" s="139"/>
      <c r="AQ192" s="139"/>
      <c r="AR192" s="139"/>
      <c r="AS192" s="139"/>
      <c r="AT192" s="139"/>
      <c r="AU192" s="139"/>
      <c r="AV192" s="139"/>
      <c r="AW192" s="139"/>
      <c r="AX192" s="139"/>
      <c r="AY192" s="139"/>
      <c r="AZ192" s="139"/>
      <c r="BA192" s="139"/>
      <c r="BB192" s="139"/>
      <c r="BC192" s="139"/>
      <c r="BD192" s="139"/>
      <c r="BE192" s="139"/>
      <c r="BF192" s="139"/>
      <c r="BG192" s="139"/>
      <c r="BH192" s="139"/>
      <c r="BI192" s="139"/>
      <c r="BJ192" s="139"/>
      <c r="BK192" s="139"/>
      <c r="BL192" s="139"/>
      <c r="BM192" s="139"/>
      <c r="BN192" s="139"/>
      <c r="BO192" s="139"/>
      <c r="BP192" s="139"/>
      <c r="BQ192" s="139"/>
      <c r="BR192" s="139"/>
      <c r="BS192" s="139"/>
      <c r="BT192" s="139"/>
      <c r="BU192" s="139"/>
      <c r="BV192" s="139"/>
      <c r="BW192" s="139"/>
      <c r="BX192" s="139"/>
      <c r="BY192" s="139"/>
      <c r="BZ192" s="139"/>
      <c r="CA192" s="139"/>
    </row>
    <row r="193" spans="1:79" s="19" customFormat="1" ht="12.75" customHeight="1">
      <c r="A193" s="27"/>
      <c r="B193" s="65"/>
      <c r="C193" s="13">
        <v>1</v>
      </c>
      <c r="D193" s="81">
        <f t="shared" si="15"/>
        <v>1</v>
      </c>
      <c r="E193" s="82">
        <f t="shared" si="15"/>
        <v>1</v>
      </c>
      <c r="F193" s="82">
        <f t="shared" si="15"/>
        <v>1</v>
      </c>
      <c r="G193" s="82">
        <f t="shared" si="15"/>
        <v>1</v>
      </c>
      <c r="H193" s="82">
        <f t="shared" si="15"/>
        <v>1</v>
      </c>
      <c r="I193" s="82"/>
      <c r="J193" s="82"/>
      <c r="K193" s="186">
        <v>1</v>
      </c>
      <c r="L193" s="30">
        <v>0</v>
      </c>
      <c r="M193" s="47">
        <f t="shared" si="13"/>
        <v>1</v>
      </c>
      <c r="N193" s="187" t="s">
        <v>10</v>
      </c>
      <c r="O193" s="86"/>
      <c r="P193" s="157" t="s">
        <v>248</v>
      </c>
      <c r="Q193" s="189" t="s">
        <v>259</v>
      </c>
      <c r="R193" s="31" t="s">
        <v>260</v>
      </c>
      <c r="S193" s="40" t="s">
        <v>27</v>
      </c>
      <c r="T193" s="41"/>
      <c r="U193" s="42"/>
      <c r="V193" s="23" t="s">
        <v>4</v>
      </c>
      <c r="W193" s="28"/>
      <c r="X193" s="28"/>
      <c r="Y193" s="28" t="s">
        <v>31</v>
      </c>
      <c r="Z193" s="14"/>
      <c r="AA193" s="21"/>
      <c r="AB193" s="21"/>
      <c r="AC193" s="21"/>
      <c r="AD193" s="21"/>
      <c r="AE193" s="180"/>
      <c r="AF193" s="139"/>
      <c r="AG193" s="139"/>
      <c r="AH193" s="139"/>
      <c r="AI193" s="139"/>
      <c r="AJ193" s="139"/>
      <c r="AK193" s="139"/>
      <c r="AL193" s="139"/>
      <c r="AM193" s="139"/>
      <c r="AN193" s="139"/>
      <c r="AO193" s="139"/>
      <c r="AP193" s="139"/>
      <c r="AQ193" s="139"/>
      <c r="AR193" s="139"/>
      <c r="AS193" s="139"/>
      <c r="AT193" s="139"/>
      <c r="AU193" s="139"/>
      <c r="AV193" s="139"/>
      <c r="AW193" s="139"/>
      <c r="AX193" s="139"/>
      <c r="AY193" s="139"/>
      <c r="AZ193" s="139"/>
      <c r="BA193" s="139"/>
      <c r="BB193" s="139"/>
      <c r="BC193" s="139"/>
      <c r="BD193" s="139"/>
      <c r="BE193" s="139"/>
      <c r="BF193" s="139"/>
      <c r="BG193" s="139"/>
      <c r="BH193" s="139"/>
      <c r="BI193" s="139"/>
      <c r="BJ193" s="139"/>
      <c r="BK193" s="139"/>
      <c r="BL193" s="139"/>
      <c r="BM193" s="139"/>
      <c r="BN193" s="139"/>
      <c r="BO193" s="139"/>
      <c r="BP193" s="139"/>
      <c r="BQ193" s="139"/>
      <c r="BR193" s="139"/>
      <c r="BS193" s="139"/>
      <c r="BT193" s="139"/>
      <c r="BU193" s="139"/>
      <c r="BV193" s="139"/>
      <c r="BW193" s="139"/>
      <c r="BX193" s="139"/>
      <c r="BY193" s="139"/>
      <c r="BZ193" s="139"/>
      <c r="CA193" s="139"/>
    </row>
    <row r="194" spans="1:79" s="19" customFormat="1" ht="12.75" customHeight="1">
      <c r="A194" s="27"/>
      <c r="B194" s="65" t="s">
        <v>205</v>
      </c>
      <c r="C194" s="13">
        <v>2</v>
      </c>
      <c r="D194" s="81">
        <f t="shared" si="15"/>
        <v>2</v>
      </c>
      <c r="E194" s="82">
        <f t="shared" si="15"/>
        <v>2</v>
      </c>
      <c r="F194" s="82">
        <f t="shared" si="15"/>
        <v>2</v>
      </c>
      <c r="G194" s="82">
        <f t="shared" si="15"/>
        <v>2</v>
      </c>
      <c r="H194" s="82">
        <f t="shared" si="15"/>
        <v>2</v>
      </c>
      <c r="I194" s="82">
        <f t="shared" si="15"/>
        <v>2</v>
      </c>
      <c r="J194" s="82">
        <f t="shared" si="15"/>
        <v>2</v>
      </c>
      <c r="K194" s="186">
        <v>1</v>
      </c>
      <c r="L194" s="30">
        <v>1</v>
      </c>
      <c r="M194" s="47">
        <f t="shared" si="13"/>
        <v>2</v>
      </c>
      <c r="N194" s="187" t="s">
        <v>10</v>
      </c>
      <c r="O194" s="86"/>
      <c r="P194" s="157" t="s">
        <v>247</v>
      </c>
      <c r="Q194" s="189" t="s">
        <v>217</v>
      </c>
      <c r="R194" s="190" t="s">
        <v>271</v>
      </c>
      <c r="S194" s="40" t="s">
        <v>11</v>
      </c>
      <c r="T194" s="41">
        <v>100</v>
      </c>
      <c r="U194" s="42">
        <v>90</v>
      </c>
      <c r="V194" s="23" t="s">
        <v>0</v>
      </c>
      <c r="W194" s="28"/>
      <c r="X194" s="28"/>
      <c r="Y194" s="28"/>
      <c r="Z194" s="14"/>
      <c r="AA194" s="21"/>
      <c r="AB194" s="21"/>
      <c r="AC194" s="21"/>
      <c r="AD194" s="21"/>
      <c r="AE194" s="180"/>
      <c r="AF194" s="139"/>
      <c r="AG194" s="139"/>
      <c r="AH194" s="139"/>
      <c r="AI194" s="139"/>
      <c r="AJ194" s="139"/>
      <c r="AK194" s="139"/>
      <c r="AL194" s="139"/>
      <c r="AM194" s="139"/>
      <c r="AN194" s="139"/>
      <c r="AO194" s="139"/>
      <c r="AP194" s="139"/>
      <c r="AQ194" s="139"/>
      <c r="AR194" s="139"/>
      <c r="AS194" s="139"/>
      <c r="AT194" s="139"/>
      <c r="AU194" s="139"/>
      <c r="AV194" s="139"/>
      <c r="AW194" s="139"/>
      <c r="AX194" s="139"/>
      <c r="AY194" s="139"/>
      <c r="AZ194" s="139"/>
      <c r="BA194" s="139"/>
      <c r="BB194" s="139"/>
      <c r="BC194" s="139"/>
      <c r="BD194" s="139"/>
      <c r="BE194" s="139"/>
      <c r="BF194" s="139"/>
      <c r="BG194" s="139"/>
      <c r="BH194" s="139"/>
      <c r="BI194" s="139"/>
      <c r="BJ194" s="139"/>
      <c r="BK194" s="139"/>
      <c r="BL194" s="139"/>
      <c r="BM194" s="139"/>
      <c r="BN194" s="139"/>
      <c r="BO194" s="139"/>
      <c r="BP194" s="139"/>
      <c r="BQ194" s="139"/>
      <c r="BR194" s="139"/>
      <c r="BS194" s="139"/>
      <c r="BT194" s="139"/>
      <c r="BU194" s="139"/>
      <c r="BV194" s="139"/>
      <c r="BW194" s="139"/>
      <c r="BX194" s="139"/>
      <c r="BY194" s="139"/>
      <c r="BZ194" s="139"/>
      <c r="CA194" s="139"/>
    </row>
    <row r="195" spans="1:79" s="19" customFormat="1" ht="12.75" customHeight="1">
      <c r="A195" s="27"/>
      <c r="B195" s="65"/>
      <c r="C195" s="13">
        <v>1</v>
      </c>
      <c r="D195" s="81">
        <f t="shared" si="15"/>
        <v>1</v>
      </c>
      <c r="E195" s="82">
        <f t="shared" si="15"/>
        <v>1</v>
      </c>
      <c r="F195" s="82">
        <f t="shared" si="15"/>
        <v>1</v>
      </c>
      <c r="G195" s="82">
        <f t="shared" si="15"/>
        <v>1</v>
      </c>
      <c r="H195" s="82">
        <f t="shared" si="15"/>
        <v>1</v>
      </c>
      <c r="I195" s="82"/>
      <c r="J195" s="82"/>
      <c r="K195" s="186">
        <v>1</v>
      </c>
      <c r="L195" s="30">
        <v>0</v>
      </c>
      <c r="M195" s="47">
        <f t="shared" si="13"/>
        <v>1</v>
      </c>
      <c r="N195" s="187" t="s">
        <v>10</v>
      </c>
      <c r="O195" s="86"/>
      <c r="P195" s="157" t="s">
        <v>264</v>
      </c>
      <c r="Q195" s="189" t="s">
        <v>232</v>
      </c>
      <c r="R195" s="31" t="s">
        <v>233</v>
      </c>
      <c r="S195" s="40" t="s">
        <v>27</v>
      </c>
      <c r="T195" s="41"/>
      <c r="U195" s="42"/>
      <c r="V195" s="23" t="s">
        <v>4</v>
      </c>
      <c r="W195" s="28"/>
      <c r="X195" s="28"/>
      <c r="Y195" s="28" t="s">
        <v>263</v>
      </c>
      <c r="Z195" s="14"/>
      <c r="AA195" s="21"/>
      <c r="AB195" s="21"/>
      <c r="AC195" s="21"/>
      <c r="AD195" s="21"/>
      <c r="AE195" s="180"/>
      <c r="AF195" s="139"/>
      <c r="AG195" s="139"/>
      <c r="AH195" s="139"/>
      <c r="AI195" s="139"/>
      <c r="AJ195" s="139"/>
      <c r="AK195" s="139"/>
      <c r="AL195" s="139"/>
      <c r="AM195" s="139"/>
      <c r="AN195" s="139"/>
      <c r="AO195" s="139"/>
      <c r="AP195" s="139"/>
      <c r="AQ195" s="139"/>
      <c r="AR195" s="139"/>
      <c r="AS195" s="139"/>
      <c r="AT195" s="139"/>
      <c r="AU195" s="139"/>
      <c r="AV195" s="139"/>
      <c r="AW195" s="139"/>
      <c r="AX195" s="139"/>
      <c r="AY195" s="139"/>
      <c r="AZ195" s="139"/>
      <c r="BA195" s="139"/>
      <c r="BB195" s="139"/>
      <c r="BC195" s="139"/>
      <c r="BD195" s="139"/>
      <c r="BE195" s="139"/>
      <c r="BF195" s="139"/>
      <c r="BG195" s="139"/>
      <c r="BH195" s="139"/>
      <c r="BI195" s="139"/>
      <c r="BJ195" s="139"/>
      <c r="BK195" s="139"/>
      <c r="BL195" s="139"/>
      <c r="BM195" s="139"/>
      <c r="BN195" s="139"/>
      <c r="BO195" s="139"/>
      <c r="BP195" s="139"/>
      <c r="BQ195" s="139"/>
      <c r="BR195" s="139"/>
      <c r="BS195" s="139"/>
      <c r="BT195" s="139"/>
      <c r="BU195" s="139"/>
      <c r="BV195" s="139"/>
      <c r="BW195" s="139"/>
      <c r="BX195" s="139"/>
      <c r="BY195" s="139"/>
      <c r="BZ195" s="139"/>
      <c r="CA195" s="139"/>
    </row>
    <row r="196" spans="1:79" s="19" customFormat="1" ht="12.75" customHeight="1">
      <c r="A196" s="27"/>
      <c r="B196" s="65"/>
      <c r="C196" s="13">
        <v>1</v>
      </c>
      <c r="D196" s="81">
        <f t="shared" si="15"/>
        <v>1</v>
      </c>
      <c r="E196" s="82">
        <f t="shared" si="15"/>
        <v>1</v>
      </c>
      <c r="F196" s="82">
        <f t="shared" si="15"/>
        <v>1</v>
      </c>
      <c r="G196" s="82">
        <f t="shared" si="15"/>
        <v>1</v>
      </c>
      <c r="H196" s="82">
        <f t="shared" si="15"/>
        <v>1</v>
      </c>
      <c r="I196" s="82"/>
      <c r="J196" s="82"/>
      <c r="K196" s="186">
        <v>1</v>
      </c>
      <c r="L196" s="30">
        <v>0</v>
      </c>
      <c r="M196" s="47">
        <f t="shared" si="13"/>
        <v>1</v>
      </c>
      <c r="N196" s="187" t="s">
        <v>10</v>
      </c>
      <c r="O196" s="86"/>
      <c r="P196" s="157" t="s">
        <v>264</v>
      </c>
      <c r="Q196" s="189" t="s">
        <v>234</v>
      </c>
      <c r="R196" s="31" t="s">
        <v>235</v>
      </c>
      <c r="S196" s="40" t="s">
        <v>27</v>
      </c>
      <c r="T196" s="41"/>
      <c r="U196" s="42"/>
      <c r="V196" s="23" t="s">
        <v>4</v>
      </c>
      <c r="W196" s="28"/>
      <c r="X196" s="28"/>
      <c r="Y196" s="28" t="s">
        <v>263</v>
      </c>
      <c r="Z196" s="14"/>
      <c r="AA196" s="21"/>
      <c r="AB196" s="21"/>
      <c r="AC196" s="21"/>
      <c r="AD196" s="21"/>
      <c r="AE196" s="180"/>
      <c r="AF196" s="139"/>
      <c r="AG196" s="139"/>
      <c r="AH196" s="139"/>
      <c r="AI196" s="139"/>
      <c r="AJ196" s="139"/>
      <c r="AK196" s="139"/>
      <c r="AL196" s="139"/>
      <c r="AM196" s="139"/>
      <c r="AN196" s="139"/>
      <c r="AO196" s="139"/>
      <c r="AP196" s="139"/>
      <c r="AQ196" s="139"/>
      <c r="AR196" s="139"/>
      <c r="AS196" s="139"/>
      <c r="AT196" s="139"/>
      <c r="AU196" s="139"/>
      <c r="AV196" s="139"/>
      <c r="AW196" s="139"/>
      <c r="AX196" s="139"/>
      <c r="AY196" s="139"/>
      <c r="AZ196" s="139"/>
      <c r="BA196" s="139"/>
      <c r="BB196" s="139"/>
      <c r="BC196" s="139"/>
      <c r="BD196" s="139"/>
      <c r="BE196" s="139"/>
      <c r="BF196" s="139"/>
      <c r="BG196" s="139"/>
      <c r="BH196" s="139"/>
      <c r="BI196" s="139"/>
      <c r="BJ196" s="139"/>
      <c r="BK196" s="139"/>
      <c r="BL196" s="139"/>
      <c r="BM196" s="139"/>
      <c r="BN196" s="139"/>
      <c r="BO196" s="139"/>
      <c r="BP196" s="139"/>
      <c r="BQ196" s="139"/>
      <c r="BR196" s="139"/>
      <c r="BS196" s="139"/>
      <c r="BT196" s="139"/>
      <c r="BU196" s="139"/>
      <c r="BV196" s="139"/>
      <c r="BW196" s="139"/>
      <c r="BX196" s="139"/>
      <c r="BY196" s="139"/>
      <c r="BZ196" s="139"/>
      <c r="CA196" s="139"/>
    </row>
    <row r="197" spans="1:79" s="19" customFormat="1" ht="12.75" customHeight="1">
      <c r="A197" s="27"/>
      <c r="B197" s="65" t="s">
        <v>207</v>
      </c>
      <c r="C197" s="13">
        <v>1</v>
      </c>
      <c r="D197" s="81">
        <f t="shared" si="15"/>
        <v>1</v>
      </c>
      <c r="E197" s="82">
        <f t="shared" si="15"/>
        <v>1</v>
      </c>
      <c r="F197" s="82">
        <f t="shared" si="15"/>
        <v>1</v>
      </c>
      <c r="G197" s="82">
        <f t="shared" si="15"/>
        <v>1</v>
      </c>
      <c r="H197" s="82">
        <f t="shared" si="15"/>
        <v>1</v>
      </c>
      <c r="I197" s="82"/>
      <c r="J197" s="82"/>
      <c r="K197" s="186">
        <v>2</v>
      </c>
      <c r="L197" s="30">
        <v>1</v>
      </c>
      <c r="M197" s="47">
        <f t="shared" si="13"/>
        <v>3</v>
      </c>
      <c r="N197" s="187" t="s">
        <v>10</v>
      </c>
      <c r="O197" s="86"/>
      <c r="P197" s="157" t="s">
        <v>262</v>
      </c>
      <c r="Q197" s="189" t="s">
        <v>236</v>
      </c>
      <c r="R197" s="31" t="s">
        <v>268</v>
      </c>
      <c r="S197" s="40" t="s">
        <v>27</v>
      </c>
      <c r="T197" s="41"/>
      <c r="U197" s="42"/>
      <c r="V197" s="23" t="s">
        <v>4</v>
      </c>
      <c r="W197" s="28"/>
      <c r="X197" s="28"/>
      <c r="Y197" s="14" t="s">
        <v>251</v>
      </c>
      <c r="Z197" s="14"/>
      <c r="AA197" s="21"/>
      <c r="AB197" s="21"/>
      <c r="AC197" s="21"/>
      <c r="AD197" s="21"/>
      <c r="AE197" s="180"/>
      <c r="AF197" s="139"/>
      <c r="AG197" s="139"/>
      <c r="AH197" s="139"/>
      <c r="AI197" s="139"/>
      <c r="AJ197" s="139"/>
      <c r="AK197" s="139"/>
      <c r="AL197" s="139"/>
      <c r="AM197" s="139"/>
      <c r="AN197" s="139"/>
      <c r="AO197" s="139"/>
      <c r="AP197" s="139"/>
      <c r="AQ197" s="139"/>
      <c r="AR197" s="139"/>
      <c r="AS197" s="139"/>
      <c r="AT197" s="139"/>
      <c r="AU197" s="139"/>
      <c r="AV197" s="139"/>
      <c r="AW197" s="139"/>
      <c r="AX197" s="139"/>
      <c r="AY197" s="139"/>
      <c r="AZ197" s="139"/>
      <c r="BA197" s="139"/>
      <c r="BB197" s="139"/>
      <c r="BC197" s="139"/>
      <c r="BD197" s="139"/>
      <c r="BE197" s="139"/>
      <c r="BF197" s="139"/>
      <c r="BG197" s="139"/>
      <c r="BH197" s="139"/>
      <c r="BI197" s="139"/>
      <c r="BJ197" s="139"/>
      <c r="BK197" s="139"/>
      <c r="BL197" s="139"/>
      <c r="BM197" s="139"/>
      <c r="BN197" s="139"/>
      <c r="BO197" s="139"/>
      <c r="BP197" s="139"/>
      <c r="BQ197" s="139"/>
      <c r="BR197" s="139"/>
      <c r="BS197" s="139"/>
      <c r="BT197" s="139"/>
      <c r="BU197" s="139"/>
      <c r="BV197" s="139"/>
      <c r="BW197" s="139"/>
      <c r="BX197" s="139"/>
      <c r="BY197" s="139"/>
      <c r="BZ197" s="139"/>
      <c r="CA197" s="139"/>
    </row>
    <row r="198" spans="1:79" s="19" customFormat="1" ht="12.75" customHeight="1">
      <c r="A198" s="27"/>
      <c r="B198" s="65"/>
      <c r="C198" s="13">
        <v>1</v>
      </c>
      <c r="D198" s="81">
        <f t="shared" si="15"/>
        <v>1</v>
      </c>
      <c r="E198" s="82">
        <f t="shared" si="15"/>
        <v>1</v>
      </c>
      <c r="F198" s="82">
        <f t="shared" si="15"/>
        <v>1</v>
      </c>
      <c r="G198" s="82">
        <f t="shared" si="15"/>
        <v>1</v>
      </c>
      <c r="H198" s="82">
        <f t="shared" si="15"/>
        <v>1</v>
      </c>
      <c r="I198" s="82"/>
      <c r="J198" s="82"/>
      <c r="K198" s="186">
        <v>1</v>
      </c>
      <c r="L198" s="30">
        <v>0</v>
      </c>
      <c r="M198" s="47">
        <f t="shared" si="13"/>
        <v>1</v>
      </c>
      <c r="N198" s="187" t="s">
        <v>10</v>
      </c>
      <c r="O198" s="86"/>
      <c r="P198" s="157" t="s">
        <v>264</v>
      </c>
      <c r="Q198" s="189" t="s">
        <v>237</v>
      </c>
      <c r="R198" s="31" t="s">
        <v>238</v>
      </c>
      <c r="S198" s="40" t="s">
        <v>27</v>
      </c>
      <c r="T198" s="41"/>
      <c r="U198" s="42"/>
      <c r="V198" s="23" t="s">
        <v>4</v>
      </c>
      <c r="W198" s="28"/>
      <c r="X198" s="28"/>
      <c r="Y198" s="28" t="s">
        <v>263</v>
      </c>
      <c r="Z198" s="14"/>
      <c r="AA198" s="21"/>
      <c r="AB198" s="21"/>
      <c r="AC198" s="21"/>
      <c r="AD198" s="21"/>
      <c r="AE198" s="180"/>
      <c r="AF198" s="139"/>
      <c r="AG198" s="139"/>
      <c r="AH198" s="139"/>
      <c r="AI198" s="139"/>
      <c r="AJ198" s="139"/>
      <c r="AK198" s="139"/>
      <c r="AL198" s="139"/>
      <c r="AM198" s="139"/>
      <c r="AN198" s="139"/>
      <c r="AO198" s="139"/>
      <c r="AP198" s="139"/>
      <c r="AQ198" s="139"/>
      <c r="AR198" s="139"/>
      <c r="AS198" s="139"/>
      <c r="AT198" s="139"/>
      <c r="AU198" s="139"/>
      <c r="AV198" s="139"/>
      <c r="AW198" s="139"/>
      <c r="AX198" s="139"/>
      <c r="AY198" s="139"/>
      <c r="AZ198" s="139"/>
      <c r="BA198" s="139"/>
      <c r="BB198" s="139"/>
      <c r="BC198" s="139"/>
      <c r="BD198" s="139"/>
      <c r="BE198" s="139"/>
      <c r="BF198" s="139"/>
      <c r="BG198" s="139"/>
      <c r="BH198" s="139"/>
      <c r="BI198" s="139"/>
      <c r="BJ198" s="139"/>
      <c r="BK198" s="139"/>
      <c r="BL198" s="139"/>
      <c r="BM198" s="139"/>
      <c r="BN198" s="139"/>
      <c r="BO198" s="139"/>
      <c r="BP198" s="139"/>
      <c r="BQ198" s="139"/>
      <c r="BR198" s="139"/>
      <c r="BS198" s="139"/>
      <c r="BT198" s="139"/>
      <c r="BU198" s="139"/>
      <c r="BV198" s="139"/>
      <c r="BW198" s="139"/>
      <c r="BX198" s="139"/>
      <c r="BY198" s="139"/>
      <c r="BZ198" s="139"/>
      <c r="CA198" s="139"/>
    </row>
    <row r="199" spans="1:79" s="19" customFormat="1" ht="12.75" customHeight="1">
      <c r="A199" s="27"/>
      <c r="B199" s="65"/>
      <c r="C199" s="13">
        <v>1</v>
      </c>
      <c r="D199" s="81">
        <f t="shared" si="15"/>
        <v>1</v>
      </c>
      <c r="E199" s="82">
        <f t="shared" si="15"/>
        <v>1</v>
      </c>
      <c r="F199" s="82">
        <f t="shared" si="15"/>
        <v>1</v>
      </c>
      <c r="G199" s="82">
        <f t="shared" si="15"/>
        <v>1</v>
      </c>
      <c r="H199" s="82">
        <f t="shared" si="15"/>
        <v>1</v>
      </c>
      <c r="I199" s="82"/>
      <c r="J199" s="82"/>
      <c r="K199" s="186">
        <v>1</v>
      </c>
      <c r="L199" s="30">
        <v>0</v>
      </c>
      <c r="M199" s="47">
        <f t="shared" si="13"/>
        <v>1</v>
      </c>
      <c r="N199" s="187" t="s">
        <v>10</v>
      </c>
      <c r="O199" s="86"/>
      <c r="P199" s="157" t="s">
        <v>248</v>
      </c>
      <c r="Q199" s="189" t="s">
        <v>239</v>
      </c>
      <c r="R199" s="31" t="s">
        <v>240</v>
      </c>
      <c r="S199" s="40" t="s">
        <v>27</v>
      </c>
      <c r="T199" s="41"/>
      <c r="U199" s="42"/>
      <c r="V199" s="23" t="s">
        <v>4</v>
      </c>
      <c r="W199" s="28"/>
      <c r="X199" s="28"/>
      <c r="Y199" s="28" t="s">
        <v>31</v>
      </c>
      <c r="Z199" s="14"/>
      <c r="AA199" s="21"/>
      <c r="AB199" s="21"/>
      <c r="AC199" s="21"/>
      <c r="AD199" s="21"/>
      <c r="AE199" s="180"/>
      <c r="AF199" s="139"/>
      <c r="AG199" s="139"/>
      <c r="AH199" s="139"/>
      <c r="AI199" s="139"/>
      <c r="AJ199" s="139"/>
      <c r="AK199" s="139"/>
      <c r="AL199" s="139"/>
      <c r="AM199" s="139"/>
      <c r="AN199" s="139"/>
      <c r="AO199" s="139"/>
      <c r="AP199" s="139"/>
      <c r="AQ199" s="139"/>
      <c r="AR199" s="139"/>
      <c r="AS199" s="139"/>
      <c r="AT199" s="139"/>
      <c r="AU199" s="139"/>
      <c r="AV199" s="139"/>
      <c r="AW199" s="139"/>
      <c r="AX199" s="139"/>
      <c r="AY199" s="139"/>
      <c r="AZ199" s="139"/>
      <c r="BA199" s="139"/>
      <c r="BB199" s="139"/>
      <c r="BC199" s="139"/>
      <c r="BD199" s="139"/>
      <c r="BE199" s="139"/>
      <c r="BF199" s="139"/>
      <c r="BG199" s="139"/>
      <c r="BH199" s="139"/>
      <c r="BI199" s="139"/>
      <c r="BJ199" s="139"/>
      <c r="BK199" s="139"/>
      <c r="BL199" s="139"/>
      <c r="BM199" s="139"/>
      <c r="BN199" s="139"/>
      <c r="BO199" s="139"/>
      <c r="BP199" s="139"/>
      <c r="BQ199" s="139"/>
      <c r="BR199" s="139"/>
      <c r="BS199" s="139"/>
      <c r="BT199" s="139"/>
      <c r="BU199" s="139"/>
      <c r="BV199" s="139"/>
      <c r="BW199" s="139"/>
      <c r="BX199" s="139"/>
      <c r="BY199" s="139"/>
      <c r="BZ199" s="139"/>
      <c r="CA199" s="139"/>
    </row>
    <row r="200" spans="1:79" s="19" customFormat="1" ht="12.75" customHeight="1">
      <c r="A200" s="90"/>
      <c r="B200" s="65" t="s">
        <v>206</v>
      </c>
      <c r="C200" s="13">
        <v>1</v>
      </c>
      <c r="D200" s="81">
        <f t="shared" si="15"/>
        <v>1</v>
      </c>
      <c r="E200" s="82">
        <f t="shared" si="15"/>
        <v>1</v>
      </c>
      <c r="F200" s="82">
        <f t="shared" si="15"/>
        <v>1</v>
      </c>
      <c r="G200" s="82">
        <f t="shared" si="15"/>
        <v>1</v>
      </c>
      <c r="H200" s="82">
        <f t="shared" si="15"/>
        <v>1</v>
      </c>
      <c r="I200" s="82"/>
      <c r="J200" s="82"/>
      <c r="K200" s="186">
        <v>6</v>
      </c>
      <c r="L200" s="30">
        <v>1</v>
      </c>
      <c r="M200" s="47">
        <f t="shared" si="13"/>
        <v>7</v>
      </c>
      <c r="N200" s="187" t="s">
        <v>10</v>
      </c>
      <c r="O200" s="86"/>
      <c r="P200" s="157" t="s">
        <v>248</v>
      </c>
      <c r="Q200" s="189" t="s">
        <v>241</v>
      </c>
      <c r="R200" s="226" t="s">
        <v>242</v>
      </c>
      <c r="S200" s="40" t="s">
        <v>11</v>
      </c>
      <c r="T200" s="41"/>
      <c r="U200" s="42"/>
      <c r="V200" s="23" t="s">
        <v>0</v>
      </c>
      <c r="W200" s="28"/>
      <c r="X200" s="28"/>
      <c r="Y200" s="28"/>
      <c r="Z200" s="14"/>
      <c r="AA200" s="21"/>
      <c r="AB200" s="21"/>
      <c r="AC200" s="21"/>
      <c r="AD200" s="21"/>
      <c r="AE200" s="180"/>
      <c r="AF200" s="139"/>
      <c r="AG200" s="139"/>
      <c r="AH200" s="139"/>
      <c r="AI200" s="139"/>
      <c r="AJ200" s="139"/>
      <c r="AK200" s="139"/>
      <c r="AL200" s="139"/>
      <c r="AM200" s="139"/>
      <c r="AN200" s="139"/>
      <c r="AO200" s="139"/>
      <c r="AP200" s="139"/>
      <c r="AQ200" s="139"/>
      <c r="AR200" s="139"/>
      <c r="AS200" s="139"/>
      <c r="AT200" s="139"/>
      <c r="AU200" s="139"/>
      <c r="AV200" s="139"/>
      <c r="AW200" s="139"/>
      <c r="AX200" s="139"/>
      <c r="AY200" s="139"/>
      <c r="AZ200" s="139"/>
      <c r="BA200" s="139"/>
      <c r="BB200" s="139"/>
      <c r="BC200" s="139"/>
      <c r="BD200" s="139"/>
      <c r="BE200" s="139"/>
      <c r="BF200" s="139"/>
      <c r="BG200" s="139"/>
      <c r="BH200" s="139"/>
      <c r="BI200" s="139"/>
      <c r="BJ200" s="139"/>
      <c r="BK200" s="139"/>
      <c r="BL200" s="139"/>
      <c r="BM200" s="139"/>
      <c r="BN200" s="139"/>
      <c r="BO200" s="139"/>
      <c r="BP200" s="139"/>
      <c r="BQ200" s="139"/>
      <c r="BR200" s="139"/>
      <c r="BS200" s="139"/>
      <c r="BT200" s="139"/>
      <c r="BU200" s="139"/>
      <c r="BV200" s="139"/>
      <c r="BW200" s="139"/>
      <c r="BX200" s="139"/>
      <c r="BY200" s="139"/>
      <c r="BZ200" s="139"/>
      <c r="CA200" s="139"/>
    </row>
    <row r="201" spans="1:79" s="19" customFormat="1" ht="12.75" customHeight="1">
      <c r="A201" s="90"/>
      <c r="B201" s="65" t="s">
        <v>206</v>
      </c>
      <c r="C201" s="13">
        <v>1</v>
      </c>
      <c r="D201" s="81">
        <f t="shared" si="15"/>
        <v>1</v>
      </c>
      <c r="E201" s="82">
        <f t="shared" si="15"/>
        <v>1</v>
      </c>
      <c r="F201" s="82">
        <f t="shared" si="15"/>
        <v>1</v>
      </c>
      <c r="G201" s="82">
        <f t="shared" si="15"/>
        <v>1</v>
      </c>
      <c r="H201" s="82">
        <f t="shared" si="15"/>
        <v>1</v>
      </c>
      <c r="I201" s="82"/>
      <c r="J201" s="82"/>
      <c r="K201" s="186">
        <v>6</v>
      </c>
      <c r="L201" s="30">
        <v>1</v>
      </c>
      <c r="M201" s="47">
        <f t="shared" si="13"/>
        <v>7</v>
      </c>
      <c r="N201" s="187" t="s">
        <v>10</v>
      </c>
      <c r="O201" s="86"/>
      <c r="P201" s="157" t="s">
        <v>250</v>
      </c>
      <c r="Q201" s="189" t="s">
        <v>243</v>
      </c>
      <c r="R201" s="226" t="s">
        <v>244</v>
      </c>
      <c r="S201" s="40" t="s">
        <v>11</v>
      </c>
      <c r="T201" s="41"/>
      <c r="U201" s="42"/>
      <c r="V201" s="23" t="s">
        <v>0</v>
      </c>
      <c r="W201" s="28" t="s">
        <v>69</v>
      </c>
      <c r="X201" s="28" t="s">
        <v>69</v>
      </c>
      <c r="Y201" s="28"/>
      <c r="Z201" s="14"/>
      <c r="AA201" s="21"/>
      <c r="AB201" s="21"/>
      <c r="AC201" s="21"/>
      <c r="AD201" s="21"/>
      <c r="AE201" s="180"/>
      <c r="AF201" s="139"/>
      <c r="AG201" s="139"/>
      <c r="AH201" s="139"/>
      <c r="AI201" s="139"/>
      <c r="AJ201" s="139"/>
      <c r="AK201" s="139"/>
      <c r="AL201" s="139"/>
      <c r="AM201" s="139"/>
      <c r="AN201" s="139"/>
      <c r="AO201" s="139"/>
      <c r="AP201" s="139"/>
      <c r="AQ201" s="139"/>
      <c r="AR201" s="139"/>
      <c r="AS201" s="139"/>
      <c r="AT201" s="139"/>
      <c r="AU201" s="139"/>
      <c r="AV201" s="139"/>
      <c r="AW201" s="139"/>
      <c r="AX201" s="139"/>
      <c r="AY201" s="139"/>
      <c r="AZ201" s="139"/>
      <c r="BA201" s="139"/>
      <c r="BB201" s="139"/>
      <c r="BC201" s="139"/>
      <c r="BD201" s="139"/>
      <c r="BE201" s="139"/>
      <c r="BF201" s="139"/>
      <c r="BG201" s="139"/>
      <c r="BH201" s="139"/>
      <c r="BI201" s="139"/>
      <c r="BJ201" s="139"/>
      <c r="BK201" s="139"/>
      <c r="BL201" s="139"/>
      <c r="BM201" s="139"/>
      <c r="BN201" s="139"/>
      <c r="BO201" s="139"/>
      <c r="BP201" s="139"/>
      <c r="BQ201" s="139"/>
      <c r="BR201" s="139"/>
      <c r="BS201" s="139"/>
      <c r="BT201" s="139"/>
      <c r="BU201" s="139"/>
      <c r="BV201" s="139"/>
      <c r="BW201" s="139"/>
      <c r="BX201" s="139"/>
      <c r="BY201" s="139"/>
      <c r="BZ201" s="139"/>
      <c r="CA201" s="139"/>
    </row>
    <row r="202" spans="1:79" s="19" customFormat="1" ht="12.75" customHeight="1" thickBot="1">
      <c r="A202" s="88"/>
      <c r="B202" s="17"/>
      <c r="C202" s="18"/>
      <c r="D202" s="15"/>
      <c r="E202" s="16"/>
      <c r="F202" s="16"/>
      <c r="G202" s="16"/>
      <c r="H202" s="16"/>
      <c r="I202" s="16"/>
      <c r="J202" s="16"/>
      <c r="K202" s="88"/>
      <c r="L202" s="36"/>
      <c r="M202" s="36"/>
      <c r="N202" s="89"/>
      <c r="O202" s="87"/>
      <c r="P202" s="26"/>
      <c r="Q202" s="33"/>
      <c r="R202" s="37"/>
      <c r="S202" s="40"/>
      <c r="T202" s="41"/>
      <c r="U202" s="42"/>
      <c r="V202" s="23"/>
      <c r="W202" s="28"/>
      <c r="X202" s="28"/>
      <c r="Y202" s="28"/>
      <c r="Z202" s="162"/>
      <c r="AA202" s="163"/>
      <c r="AB202" s="163"/>
      <c r="AC202" s="163"/>
      <c r="AD202" s="163"/>
      <c r="AE202" s="139"/>
      <c r="AF202" s="139"/>
      <c r="AG202" s="139"/>
      <c r="AH202" s="139"/>
      <c r="AI202" s="139"/>
      <c r="AJ202" s="139"/>
      <c r="AK202" s="139"/>
      <c r="AL202" s="139"/>
      <c r="AM202" s="139"/>
      <c r="AN202" s="139"/>
      <c r="AO202" s="139"/>
      <c r="AP202" s="139"/>
      <c r="AQ202" s="139"/>
      <c r="AR202" s="139"/>
      <c r="AS202" s="139"/>
      <c r="AT202" s="139"/>
      <c r="AU202" s="139"/>
      <c r="AV202" s="139"/>
      <c r="AW202" s="139"/>
      <c r="AX202" s="139"/>
      <c r="AY202" s="139"/>
      <c r="AZ202" s="139"/>
      <c r="BA202" s="139"/>
      <c r="BB202" s="139"/>
      <c r="BC202" s="139"/>
      <c r="BD202" s="139"/>
      <c r="BE202" s="139"/>
      <c r="BF202" s="139"/>
      <c r="BG202" s="139"/>
      <c r="BH202" s="139"/>
      <c r="BI202" s="139"/>
      <c r="BJ202" s="139"/>
      <c r="BK202" s="139"/>
      <c r="BL202" s="139"/>
      <c r="BM202" s="139"/>
      <c r="BN202" s="139"/>
      <c r="BO202" s="139"/>
      <c r="BP202" s="139"/>
      <c r="BQ202" s="139"/>
      <c r="BR202" s="139"/>
      <c r="BS202" s="139"/>
      <c r="BT202" s="139"/>
      <c r="BU202" s="139"/>
      <c r="BV202" s="139"/>
      <c r="BW202" s="139"/>
      <c r="BX202" s="139"/>
      <c r="BY202" s="139"/>
      <c r="BZ202" s="139"/>
      <c r="CA202" s="139"/>
    </row>
    <row r="203" spans="1:79" s="19" customFormat="1" ht="15" customHeight="1">
      <c r="A203" s="92"/>
      <c r="B203" s="183" t="s">
        <v>273</v>
      </c>
      <c r="C203" s="59">
        <v>0</v>
      </c>
      <c r="D203" s="81">
        <f t="shared" ref="D203:J227" si="17">$C203</f>
        <v>0</v>
      </c>
      <c r="E203" s="82">
        <f t="shared" si="17"/>
        <v>0</v>
      </c>
      <c r="F203" s="82">
        <f t="shared" si="17"/>
        <v>0</v>
      </c>
      <c r="G203" s="82">
        <f t="shared" si="17"/>
        <v>0</v>
      </c>
      <c r="H203" s="82">
        <f t="shared" si="17"/>
        <v>0</v>
      </c>
      <c r="I203" s="82"/>
      <c r="J203" s="82"/>
      <c r="K203" s="184">
        <v>1</v>
      </c>
      <c r="L203" s="47">
        <v>0</v>
      </c>
      <c r="M203" s="47">
        <f t="shared" ref="M203:M227" si="18">L203+K203</f>
        <v>1</v>
      </c>
      <c r="N203" s="185" t="s">
        <v>10</v>
      </c>
      <c r="O203" s="86" t="s">
        <v>198</v>
      </c>
      <c r="P203" s="26"/>
      <c r="Q203" s="222" t="s">
        <v>274</v>
      </c>
      <c r="R203" s="227" t="s">
        <v>275</v>
      </c>
      <c r="S203" s="61" t="s">
        <v>25</v>
      </c>
      <c r="T203" s="41"/>
      <c r="U203" s="42"/>
      <c r="V203" s="59" t="s">
        <v>4</v>
      </c>
      <c r="W203" s="28"/>
      <c r="X203" s="28"/>
      <c r="Y203" s="52" t="s">
        <v>251</v>
      </c>
      <c r="Z203" s="220"/>
      <c r="AA203" s="221"/>
      <c r="AB203" s="221"/>
      <c r="AC203" s="221"/>
      <c r="AD203" s="221"/>
      <c r="AE203" s="139"/>
      <c r="AF203" s="139"/>
      <c r="AG203" s="139"/>
      <c r="AH203" s="139"/>
      <c r="AI203" s="139"/>
      <c r="AJ203" s="139"/>
      <c r="AK203" s="139"/>
      <c r="AL203" s="139"/>
      <c r="AM203" s="139"/>
      <c r="AN203" s="139"/>
      <c r="AO203" s="139"/>
      <c r="AP203" s="139"/>
      <c r="AQ203" s="139"/>
      <c r="AR203" s="139"/>
      <c r="AS203" s="139"/>
      <c r="AT203" s="139"/>
      <c r="AU203" s="139"/>
      <c r="AV203" s="139"/>
      <c r="AW203" s="139"/>
      <c r="AX203" s="139"/>
      <c r="AY203" s="139"/>
      <c r="AZ203" s="139"/>
      <c r="BA203" s="139"/>
      <c r="BB203" s="139"/>
      <c r="BC203" s="139"/>
      <c r="BD203" s="139"/>
      <c r="BE203" s="139"/>
      <c r="BF203" s="139"/>
      <c r="BG203" s="139"/>
      <c r="BH203" s="139"/>
      <c r="BI203" s="139"/>
      <c r="BJ203" s="139"/>
      <c r="BK203" s="139"/>
      <c r="BL203" s="139"/>
      <c r="BM203" s="139"/>
      <c r="BN203" s="139"/>
      <c r="BO203" s="139"/>
      <c r="BP203" s="139"/>
      <c r="BQ203" s="139"/>
      <c r="BR203" s="139"/>
      <c r="BS203" s="139"/>
      <c r="BT203" s="139"/>
      <c r="BU203" s="139"/>
      <c r="BV203" s="139"/>
      <c r="BW203" s="139"/>
      <c r="BX203" s="139"/>
      <c r="BY203" s="139"/>
      <c r="BZ203" s="139"/>
      <c r="CA203" s="139"/>
    </row>
    <row r="204" spans="1:79" s="19" customFormat="1" ht="12.75" customHeight="1">
      <c r="A204" s="88" t="s">
        <v>325</v>
      </c>
      <c r="B204" s="183"/>
      <c r="C204" s="18">
        <v>1</v>
      </c>
      <c r="D204" s="81">
        <f t="shared" si="17"/>
        <v>1</v>
      </c>
      <c r="E204" s="82">
        <f t="shared" si="17"/>
        <v>1</v>
      </c>
      <c r="F204" s="82">
        <f t="shared" si="17"/>
        <v>1</v>
      </c>
      <c r="G204" s="82">
        <f t="shared" si="17"/>
        <v>1</v>
      </c>
      <c r="H204" s="82">
        <f t="shared" si="17"/>
        <v>1</v>
      </c>
      <c r="I204" s="16"/>
      <c r="J204" s="16"/>
      <c r="K204" s="88">
        <v>1</v>
      </c>
      <c r="L204" s="36">
        <v>0</v>
      </c>
      <c r="M204" s="47">
        <f t="shared" si="18"/>
        <v>1</v>
      </c>
      <c r="N204" s="185" t="s">
        <v>10</v>
      </c>
      <c r="O204" s="87"/>
      <c r="P204" s="26"/>
      <c r="Q204" s="223" t="s">
        <v>276</v>
      </c>
      <c r="R204" s="228" t="s">
        <v>277</v>
      </c>
      <c r="S204" s="40" t="s">
        <v>24</v>
      </c>
      <c r="T204" s="41"/>
      <c r="U204" s="42"/>
      <c r="V204" s="23" t="s">
        <v>4</v>
      </c>
      <c r="W204" s="28"/>
      <c r="X204" s="28"/>
      <c r="Y204" s="14" t="s">
        <v>263</v>
      </c>
      <c r="Z204" s="220"/>
      <c r="AA204" s="221"/>
      <c r="AB204" s="221"/>
      <c r="AC204" s="221"/>
      <c r="AD204" s="221"/>
      <c r="AE204" s="139"/>
      <c r="AF204" s="139"/>
      <c r="AG204" s="139"/>
      <c r="AH204" s="139"/>
      <c r="AI204" s="139"/>
      <c r="AJ204" s="139"/>
      <c r="AK204" s="139"/>
      <c r="AL204" s="139"/>
      <c r="AM204" s="139"/>
      <c r="AN204" s="139"/>
      <c r="AO204" s="139"/>
      <c r="AP204" s="139"/>
      <c r="AQ204" s="139"/>
      <c r="AR204" s="139"/>
      <c r="AS204" s="139"/>
      <c r="AT204" s="139"/>
      <c r="AU204" s="139"/>
      <c r="AV204" s="139"/>
      <c r="AW204" s="139"/>
      <c r="AX204" s="139"/>
      <c r="AY204" s="139"/>
      <c r="AZ204" s="139"/>
      <c r="BA204" s="139"/>
      <c r="BB204" s="139"/>
      <c r="BC204" s="139"/>
      <c r="BD204" s="139"/>
      <c r="BE204" s="139"/>
      <c r="BF204" s="139"/>
      <c r="BG204" s="139"/>
      <c r="BH204" s="139"/>
      <c r="BI204" s="139"/>
      <c r="BJ204" s="139"/>
      <c r="BK204" s="139"/>
      <c r="BL204" s="139"/>
      <c r="BM204" s="139"/>
      <c r="BN204" s="139"/>
      <c r="BO204" s="139"/>
      <c r="BP204" s="139"/>
      <c r="BQ204" s="139"/>
      <c r="BR204" s="139"/>
      <c r="BS204" s="139"/>
      <c r="BT204" s="139"/>
      <c r="BU204" s="139"/>
      <c r="BV204" s="139"/>
      <c r="BW204" s="139"/>
      <c r="BX204" s="139"/>
      <c r="BY204" s="139"/>
      <c r="BZ204" s="139"/>
      <c r="CA204" s="139"/>
    </row>
    <row r="205" spans="1:79" s="19" customFormat="1" ht="12.75" customHeight="1">
      <c r="A205" s="88"/>
      <c r="B205" s="183"/>
      <c r="C205" s="18">
        <v>2</v>
      </c>
      <c r="D205" s="81">
        <f t="shared" si="17"/>
        <v>2</v>
      </c>
      <c r="E205" s="82">
        <f t="shared" si="17"/>
        <v>2</v>
      </c>
      <c r="F205" s="82">
        <f t="shared" si="17"/>
        <v>2</v>
      </c>
      <c r="G205" s="82">
        <f t="shared" si="17"/>
        <v>2</v>
      </c>
      <c r="H205" s="82">
        <f t="shared" si="17"/>
        <v>2</v>
      </c>
      <c r="I205" s="16"/>
      <c r="J205" s="16"/>
      <c r="K205" s="88">
        <v>1</v>
      </c>
      <c r="L205" s="36">
        <v>0</v>
      </c>
      <c r="M205" s="47">
        <f t="shared" ref="M205" si="19">L205+K205</f>
        <v>1</v>
      </c>
      <c r="N205" s="185" t="s">
        <v>10</v>
      </c>
      <c r="O205" s="87"/>
      <c r="P205" s="157" t="s">
        <v>328</v>
      </c>
      <c r="Q205" s="223" t="s">
        <v>329</v>
      </c>
      <c r="R205" s="31" t="s">
        <v>327</v>
      </c>
      <c r="S205" s="40" t="s">
        <v>27</v>
      </c>
      <c r="T205" s="41"/>
      <c r="U205" s="42"/>
      <c r="V205" s="23" t="s">
        <v>4</v>
      </c>
      <c r="W205" s="28"/>
      <c r="X205" s="28"/>
      <c r="Y205" s="28" t="s">
        <v>31</v>
      </c>
      <c r="Z205" s="220"/>
      <c r="AA205" s="221"/>
      <c r="AB205" s="221"/>
      <c r="AC205" s="221"/>
      <c r="AD205" s="221"/>
      <c r="AE205" s="139"/>
      <c r="AF205" s="139"/>
      <c r="AG205" s="139"/>
      <c r="AH205" s="139"/>
      <c r="AI205" s="139"/>
      <c r="AJ205" s="139"/>
      <c r="AK205" s="139"/>
      <c r="AL205" s="139"/>
      <c r="AM205" s="139"/>
      <c r="AN205" s="139"/>
      <c r="AO205" s="139"/>
      <c r="AP205" s="139"/>
      <c r="AQ205" s="139"/>
      <c r="AR205" s="139"/>
      <c r="AS205" s="139"/>
      <c r="AT205" s="139"/>
      <c r="AU205" s="139"/>
      <c r="AV205" s="139"/>
      <c r="AW205" s="139"/>
      <c r="AX205" s="139"/>
      <c r="AY205" s="139"/>
      <c r="AZ205" s="139"/>
      <c r="BA205" s="139"/>
      <c r="BB205" s="139"/>
      <c r="BC205" s="139"/>
      <c r="BD205" s="139"/>
      <c r="BE205" s="139"/>
      <c r="BF205" s="139"/>
      <c r="BG205" s="139"/>
      <c r="BH205" s="139"/>
      <c r="BI205" s="139"/>
      <c r="BJ205" s="139"/>
      <c r="BK205" s="139"/>
      <c r="BL205" s="139"/>
      <c r="BM205" s="139"/>
      <c r="BN205" s="139"/>
      <c r="BO205" s="139"/>
      <c r="BP205" s="139"/>
      <c r="BQ205" s="139"/>
      <c r="BR205" s="139"/>
      <c r="BS205" s="139"/>
      <c r="BT205" s="139"/>
      <c r="BU205" s="139"/>
      <c r="BV205" s="139"/>
      <c r="BW205" s="139"/>
      <c r="BX205" s="139"/>
      <c r="BY205" s="139"/>
      <c r="BZ205" s="139"/>
      <c r="CA205" s="139"/>
    </row>
    <row r="206" spans="1:79" s="19" customFormat="1" ht="12.75" customHeight="1">
      <c r="A206" s="88"/>
      <c r="B206" s="65"/>
      <c r="C206" s="18">
        <v>2</v>
      </c>
      <c r="D206" s="81">
        <f t="shared" si="17"/>
        <v>2</v>
      </c>
      <c r="E206" s="82">
        <f t="shared" si="17"/>
        <v>2</v>
      </c>
      <c r="F206" s="82">
        <f t="shared" si="17"/>
        <v>2</v>
      </c>
      <c r="G206" s="82">
        <f t="shared" si="17"/>
        <v>2</v>
      </c>
      <c r="H206" s="82">
        <f t="shared" si="17"/>
        <v>2</v>
      </c>
      <c r="I206" s="16"/>
      <c r="J206" s="16"/>
      <c r="K206" s="88">
        <v>1</v>
      </c>
      <c r="L206" s="36">
        <v>0</v>
      </c>
      <c r="M206" s="47">
        <f t="shared" si="18"/>
        <v>1</v>
      </c>
      <c r="N206" s="185" t="s">
        <v>10</v>
      </c>
      <c r="O206" s="87"/>
      <c r="P206" s="157" t="s">
        <v>278</v>
      </c>
      <c r="Q206" s="189" t="s">
        <v>279</v>
      </c>
      <c r="R206" s="226" t="s">
        <v>280</v>
      </c>
      <c r="S206" s="40" t="s">
        <v>27</v>
      </c>
      <c r="T206" s="41"/>
      <c r="U206" s="42"/>
      <c r="V206" s="23" t="s">
        <v>4</v>
      </c>
      <c r="W206" s="28"/>
      <c r="X206" s="28"/>
      <c r="Y206" s="28" t="s">
        <v>31</v>
      </c>
      <c r="Z206" s="220"/>
      <c r="AA206" s="221"/>
      <c r="AB206" s="221"/>
      <c r="AC206" s="221"/>
      <c r="AD206" s="221"/>
      <c r="AE206" s="139"/>
      <c r="AF206" s="139"/>
      <c r="AG206" s="139"/>
      <c r="AH206" s="139"/>
      <c r="AI206" s="139"/>
      <c r="AJ206" s="139"/>
      <c r="AK206" s="139"/>
      <c r="AL206" s="139"/>
      <c r="AM206" s="139"/>
      <c r="AN206" s="139"/>
      <c r="AO206" s="139"/>
      <c r="AP206" s="139"/>
      <c r="AQ206" s="139"/>
      <c r="AR206" s="139"/>
      <c r="AS206" s="139"/>
      <c r="AT206" s="139"/>
      <c r="AU206" s="139"/>
      <c r="AV206" s="139"/>
      <c r="AW206" s="139"/>
      <c r="AX206" s="139"/>
      <c r="AY206" s="139"/>
      <c r="AZ206" s="139"/>
      <c r="BA206" s="139"/>
      <c r="BB206" s="139"/>
      <c r="BC206" s="139"/>
      <c r="BD206" s="139"/>
      <c r="BE206" s="139"/>
      <c r="BF206" s="139"/>
      <c r="BG206" s="139"/>
      <c r="BH206" s="139"/>
      <c r="BI206" s="139"/>
      <c r="BJ206" s="139"/>
      <c r="BK206" s="139"/>
      <c r="BL206" s="139"/>
      <c r="BM206" s="139"/>
      <c r="BN206" s="139"/>
      <c r="BO206" s="139"/>
      <c r="BP206" s="139"/>
      <c r="BQ206" s="139"/>
      <c r="BR206" s="139"/>
      <c r="BS206" s="139"/>
      <c r="BT206" s="139"/>
      <c r="BU206" s="139"/>
      <c r="BV206" s="139"/>
      <c r="BW206" s="139"/>
      <c r="BX206" s="139"/>
      <c r="BY206" s="139"/>
      <c r="BZ206" s="139"/>
      <c r="CA206" s="139"/>
    </row>
    <row r="207" spans="1:79" s="19" customFormat="1" ht="12.75" customHeight="1">
      <c r="A207" s="88"/>
      <c r="B207" s="65"/>
      <c r="C207" s="18">
        <v>2</v>
      </c>
      <c r="D207" s="81">
        <f t="shared" si="17"/>
        <v>2</v>
      </c>
      <c r="E207" s="82">
        <f t="shared" si="17"/>
        <v>2</v>
      </c>
      <c r="F207" s="82">
        <f t="shared" si="17"/>
        <v>2</v>
      </c>
      <c r="G207" s="82">
        <f t="shared" si="17"/>
        <v>2</v>
      </c>
      <c r="H207" s="82">
        <f t="shared" si="17"/>
        <v>2</v>
      </c>
      <c r="I207" s="16"/>
      <c r="J207" s="16"/>
      <c r="K207" s="88">
        <v>2</v>
      </c>
      <c r="L207" s="36">
        <v>0</v>
      </c>
      <c r="M207" s="47">
        <f t="shared" si="18"/>
        <v>2</v>
      </c>
      <c r="N207" s="185" t="s">
        <v>10</v>
      </c>
      <c r="O207" s="87"/>
      <c r="P207" s="157" t="s">
        <v>278</v>
      </c>
      <c r="Q207" s="189" t="s">
        <v>281</v>
      </c>
      <c r="R207" s="226" t="s">
        <v>282</v>
      </c>
      <c r="S207" s="40" t="s">
        <v>27</v>
      </c>
      <c r="T207" s="41"/>
      <c r="U207" s="42"/>
      <c r="V207" s="23" t="s">
        <v>4</v>
      </c>
      <c r="W207" s="28"/>
      <c r="X207" s="28"/>
      <c r="Y207" s="28" t="s">
        <v>326</v>
      </c>
      <c r="Z207" s="220"/>
      <c r="AA207" s="221"/>
      <c r="AB207" s="221"/>
      <c r="AC207" s="221"/>
      <c r="AD207" s="221"/>
      <c r="AE207" s="139"/>
      <c r="AF207" s="139"/>
      <c r="AG207" s="139"/>
      <c r="AH207" s="139"/>
      <c r="AI207" s="139"/>
      <c r="AJ207" s="139"/>
      <c r="AK207" s="139"/>
      <c r="AL207" s="139"/>
      <c r="AM207" s="139"/>
      <c r="AN207" s="139"/>
      <c r="AO207" s="139"/>
      <c r="AP207" s="139"/>
      <c r="AQ207" s="139"/>
      <c r="AR207" s="139"/>
      <c r="AS207" s="139"/>
      <c r="AT207" s="139"/>
      <c r="AU207" s="139"/>
      <c r="AV207" s="139"/>
      <c r="AW207" s="139"/>
      <c r="AX207" s="139"/>
      <c r="AY207" s="139"/>
      <c r="AZ207" s="139"/>
      <c r="BA207" s="139"/>
      <c r="BB207" s="139"/>
      <c r="BC207" s="139"/>
      <c r="BD207" s="139"/>
      <c r="BE207" s="139"/>
      <c r="BF207" s="139"/>
      <c r="BG207" s="139"/>
      <c r="BH207" s="139"/>
      <c r="BI207" s="139"/>
      <c r="BJ207" s="139"/>
      <c r="BK207" s="139"/>
      <c r="BL207" s="139"/>
      <c r="BM207" s="139"/>
      <c r="BN207" s="139"/>
      <c r="BO207" s="139"/>
      <c r="BP207" s="139"/>
      <c r="BQ207" s="139"/>
      <c r="BR207" s="139"/>
      <c r="BS207" s="139"/>
      <c r="BT207" s="139"/>
      <c r="BU207" s="139"/>
      <c r="BV207" s="139"/>
      <c r="BW207" s="139"/>
      <c r="BX207" s="139"/>
      <c r="BY207" s="139"/>
      <c r="BZ207" s="139"/>
      <c r="CA207" s="139"/>
    </row>
    <row r="208" spans="1:79" s="19" customFormat="1" ht="12.75" customHeight="1">
      <c r="A208" s="88"/>
      <c r="B208" s="65"/>
      <c r="C208" s="18">
        <v>2</v>
      </c>
      <c r="D208" s="81">
        <f t="shared" si="17"/>
        <v>2</v>
      </c>
      <c r="E208" s="82">
        <f t="shared" si="17"/>
        <v>2</v>
      </c>
      <c r="F208" s="82">
        <f t="shared" si="17"/>
        <v>2</v>
      </c>
      <c r="G208" s="82">
        <f t="shared" si="17"/>
        <v>2</v>
      </c>
      <c r="H208" s="82">
        <f t="shared" si="17"/>
        <v>2</v>
      </c>
      <c r="I208" s="16"/>
      <c r="J208" s="16"/>
      <c r="K208" s="88">
        <v>2</v>
      </c>
      <c r="L208" s="36">
        <v>0</v>
      </c>
      <c r="M208" s="47">
        <f t="shared" si="18"/>
        <v>2</v>
      </c>
      <c r="N208" s="185" t="s">
        <v>10</v>
      </c>
      <c r="O208" s="87"/>
      <c r="P208" s="157" t="s">
        <v>278</v>
      </c>
      <c r="Q208" s="189" t="s">
        <v>283</v>
      </c>
      <c r="R208" s="226" t="s">
        <v>284</v>
      </c>
      <c r="S208" s="40" t="s">
        <v>27</v>
      </c>
      <c r="T208" s="41"/>
      <c r="U208" s="42"/>
      <c r="V208" s="23" t="s">
        <v>4</v>
      </c>
      <c r="W208" s="28"/>
      <c r="X208" s="28"/>
      <c r="Y208" s="28" t="s">
        <v>326</v>
      </c>
      <c r="Z208" s="220"/>
      <c r="AA208" s="221"/>
      <c r="AB208" s="221"/>
      <c r="AC208" s="221"/>
      <c r="AD208" s="221"/>
      <c r="AE208" s="139"/>
      <c r="AF208" s="139"/>
      <c r="AG208" s="139"/>
      <c r="AH208" s="139"/>
      <c r="AI208" s="139"/>
      <c r="AJ208" s="139"/>
      <c r="AK208" s="139"/>
      <c r="AL208" s="139"/>
      <c r="AM208" s="139"/>
      <c r="AN208" s="139"/>
      <c r="AO208" s="139"/>
      <c r="AP208" s="139"/>
      <c r="AQ208" s="139"/>
      <c r="AR208" s="139"/>
      <c r="AS208" s="139"/>
      <c r="AT208" s="139"/>
      <c r="AU208" s="139"/>
      <c r="AV208" s="139"/>
      <c r="AW208" s="139"/>
      <c r="AX208" s="139"/>
      <c r="AY208" s="139"/>
      <c r="AZ208" s="139"/>
      <c r="BA208" s="139"/>
      <c r="BB208" s="139"/>
      <c r="BC208" s="139"/>
      <c r="BD208" s="139"/>
      <c r="BE208" s="139"/>
      <c r="BF208" s="139"/>
      <c r="BG208" s="139"/>
      <c r="BH208" s="139"/>
      <c r="BI208" s="139"/>
      <c r="BJ208" s="139"/>
      <c r="BK208" s="139"/>
      <c r="BL208" s="139"/>
      <c r="BM208" s="139"/>
      <c r="BN208" s="139"/>
      <c r="BO208" s="139"/>
      <c r="BP208" s="139"/>
      <c r="BQ208" s="139"/>
      <c r="BR208" s="139"/>
      <c r="BS208" s="139"/>
      <c r="BT208" s="139"/>
      <c r="BU208" s="139"/>
      <c r="BV208" s="139"/>
      <c r="BW208" s="139"/>
      <c r="BX208" s="139"/>
      <c r="BY208" s="139"/>
      <c r="BZ208" s="139"/>
      <c r="CA208" s="139"/>
    </row>
    <row r="209" spans="1:79" s="19" customFormat="1" ht="12.75" customHeight="1">
      <c r="A209" s="88"/>
      <c r="B209" s="65"/>
      <c r="C209" s="18">
        <v>2</v>
      </c>
      <c r="D209" s="81">
        <f t="shared" si="17"/>
        <v>2</v>
      </c>
      <c r="E209" s="82">
        <f t="shared" si="17"/>
        <v>2</v>
      </c>
      <c r="F209" s="82">
        <f t="shared" si="17"/>
        <v>2</v>
      </c>
      <c r="G209" s="82">
        <f t="shared" si="17"/>
        <v>2</v>
      </c>
      <c r="H209" s="82">
        <f t="shared" si="17"/>
        <v>2</v>
      </c>
      <c r="I209" s="16"/>
      <c r="J209" s="16"/>
      <c r="K209" s="88">
        <v>4</v>
      </c>
      <c r="L209" s="36">
        <v>0</v>
      </c>
      <c r="M209" s="47">
        <f t="shared" ref="M209" si="20">L209+K209</f>
        <v>4</v>
      </c>
      <c r="N209" s="185" t="s">
        <v>10</v>
      </c>
      <c r="O209" s="87"/>
      <c r="P209" s="157" t="s">
        <v>278</v>
      </c>
      <c r="Q209" s="189" t="s">
        <v>331</v>
      </c>
      <c r="R209" s="31" t="s">
        <v>330</v>
      </c>
      <c r="S209" s="40" t="s">
        <v>27</v>
      </c>
      <c r="T209" s="41"/>
      <c r="U209" s="42"/>
      <c r="V209" s="23" t="s">
        <v>4</v>
      </c>
      <c r="W209" s="28"/>
      <c r="X209" s="28"/>
      <c r="Y209" s="28" t="s">
        <v>251</v>
      </c>
      <c r="Z209" s="220"/>
      <c r="AA209" s="221"/>
      <c r="AB209" s="221"/>
      <c r="AC209" s="221"/>
      <c r="AD209" s="221"/>
      <c r="AE209" s="139"/>
      <c r="AF209" s="139"/>
      <c r="AG209" s="139"/>
      <c r="AH209" s="139"/>
      <c r="AI209" s="139"/>
      <c r="AJ209" s="139"/>
      <c r="AK209" s="139"/>
      <c r="AL209" s="139"/>
      <c r="AM209" s="139"/>
      <c r="AN209" s="139"/>
      <c r="AO209" s="139"/>
      <c r="AP209" s="139"/>
      <c r="AQ209" s="139"/>
      <c r="AR209" s="139"/>
      <c r="AS209" s="139"/>
      <c r="AT209" s="139"/>
      <c r="AU209" s="139"/>
      <c r="AV209" s="139"/>
      <c r="AW209" s="139"/>
      <c r="AX209" s="139"/>
      <c r="AY209" s="139"/>
      <c r="AZ209" s="139"/>
      <c r="BA209" s="139"/>
      <c r="BB209" s="139"/>
      <c r="BC209" s="139"/>
      <c r="BD209" s="139"/>
      <c r="BE209" s="139"/>
      <c r="BF209" s="139"/>
      <c r="BG209" s="139"/>
      <c r="BH209" s="139"/>
      <c r="BI209" s="139"/>
      <c r="BJ209" s="139"/>
      <c r="BK209" s="139"/>
      <c r="BL209" s="139"/>
      <c r="BM209" s="139"/>
      <c r="BN209" s="139"/>
      <c r="BO209" s="139"/>
      <c r="BP209" s="139"/>
      <c r="BQ209" s="139"/>
      <c r="BR209" s="139"/>
      <c r="BS209" s="139"/>
      <c r="BT209" s="139"/>
      <c r="BU209" s="139"/>
      <c r="BV209" s="139"/>
      <c r="BW209" s="139"/>
      <c r="BX209" s="139"/>
      <c r="BY209" s="139"/>
      <c r="BZ209" s="139"/>
      <c r="CA209" s="139"/>
    </row>
    <row r="210" spans="1:79" s="19" customFormat="1" ht="12.75" customHeight="1">
      <c r="A210" s="88"/>
      <c r="B210" s="65"/>
      <c r="C210" s="18">
        <v>2</v>
      </c>
      <c r="D210" s="81">
        <f t="shared" si="17"/>
        <v>2</v>
      </c>
      <c r="E210" s="82">
        <f t="shared" si="17"/>
        <v>2</v>
      </c>
      <c r="F210" s="82">
        <f t="shared" si="17"/>
        <v>2</v>
      </c>
      <c r="G210" s="82">
        <f t="shared" si="17"/>
        <v>2</v>
      </c>
      <c r="H210" s="82">
        <f t="shared" si="17"/>
        <v>2</v>
      </c>
      <c r="I210" s="16"/>
      <c r="J210" s="16"/>
      <c r="K210" s="88">
        <v>4</v>
      </c>
      <c r="L210" s="36">
        <v>0</v>
      </c>
      <c r="M210" s="47">
        <f t="shared" si="18"/>
        <v>4</v>
      </c>
      <c r="N210" s="185" t="s">
        <v>10</v>
      </c>
      <c r="O210" s="87"/>
      <c r="P210" s="157" t="s">
        <v>278</v>
      </c>
      <c r="Q210" s="189" t="s">
        <v>285</v>
      </c>
      <c r="R210" s="226" t="s">
        <v>286</v>
      </c>
      <c r="S210" s="40" t="s">
        <v>27</v>
      </c>
      <c r="T210" s="41"/>
      <c r="U210" s="42"/>
      <c r="V210" s="23" t="s">
        <v>4</v>
      </c>
      <c r="W210" s="28"/>
      <c r="X210" s="28"/>
      <c r="Y210" s="28" t="s">
        <v>31</v>
      </c>
      <c r="Z210" s="220"/>
      <c r="AA210" s="221"/>
      <c r="AB210" s="221"/>
      <c r="AC210" s="221"/>
      <c r="AD210" s="221"/>
      <c r="AE210" s="139"/>
      <c r="AF210" s="139"/>
      <c r="AG210" s="139"/>
      <c r="AH210" s="139"/>
      <c r="AI210" s="139"/>
      <c r="AJ210" s="139"/>
      <c r="AK210" s="139"/>
      <c r="AL210" s="139"/>
      <c r="AM210" s="139"/>
      <c r="AN210" s="139"/>
      <c r="AO210" s="139"/>
      <c r="AP210" s="139"/>
      <c r="AQ210" s="139"/>
      <c r="AR210" s="139"/>
      <c r="AS210" s="139"/>
      <c r="AT210" s="139"/>
      <c r="AU210" s="139"/>
      <c r="AV210" s="139"/>
      <c r="AW210" s="139"/>
      <c r="AX210" s="139"/>
      <c r="AY210" s="139"/>
      <c r="AZ210" s="139"/>
      <c r="BA210" s="139"/>
      <c r="BB210" s="139"/>
      <c r="BC210" s="139"/>
      <c r="BD210" s="139"/>
      <c r="BE210" s="139"/>
      <c r="BF210" s="139"/>
      <c r="BG210" s="139"/>
      <c r="BH210" s="139"/>
      <c r="BI210" s="139"/>
      <c r="BJ210" s="139"/>
      <c r="BK210" s="139"/>
      <c r="BL210" s="139"/>
      <c r="BM210" s="139"/>
      <c r="BN210" s="139"/>
      <c r="BO210" s="139"/>
      <c r="BP210" s="139"/>
      <c r="BQ210" s="139"/>
      <c r="BR210" s="139"/>
      <c r="BS210" s="139"/>
      <c r="BT210" s="139"/>
      <c r="BU210" s="139"/>
      <c r="BV210" s="139"/>
      <c r="BW210" s="139"/>
      <c r="BX210" s="139"/>
      <c r="BY210" s="139"/>
      <c r="BZ210" s="139"/>
      <c r="CA210" s="139"/>
    </row>
    <row r="211" spans="1:79" s="19" customFormat="1" ht="12.75" customHeight="1">
      <c r="A211" s="88"/>
      <c r="B211" s="65" t="s">
        <v>333</v>
      </c>
      <c r="C211" s="18">
        <v>2</v>
      </c>
      <c r="D211" s="81">
        <f t="shared" si="17"/>
        <v>2</v>
      </c>
      <c r="E211" s="82">
        <f t="shared" si="17"/>
        <v>2</v>
      </c>
      <c r="F211" s="82">
        <f t="shared" si="17"/>
        <v>2</v>
      </c>
      <c r="G211" s="82">
        <f t="shared" si="17"/>
        <v>2</v>
      </c>
      <c r="H211" s="82">
        <f t="shared" si="17"/>
        <v>2</v>
      </c>
      <c r="I211" s="16"/>
      <c r="J211" s="16"/>
      <c r="K211" s="88">
        <v>2</v>
      </c>
      <c r="L211" s="36">
        <v>2</v>
      </c>
      <c r="M211" s="47">
        <f t="shared" si="18"/>
        <v>4</v>
      </c>
      <c r="N211" s="185" t="s">
        <v>10</v>
      </c>
      <c r="O211" s="87"/>
      <c r="P211" s="230" t="s">
        <v>334</v>
      </c>
      <c r="Q211" s="189">
        <v>32845752</v>
      </c>
      <c r="R211" s="226" t="s">
        <v>332</v>
      </c>
      <c r="S211" s="40" t="s">
        <v>27</v>
      </c>
      <c r="T211" s="41"/>
      <c r="U211" s="42"/>
      <c r="V211" s="23" t="s">
        <v>0</v>
      </c>
      <c r="W211" s="28"/>
      <c r="X211" s="28"/>
      <c r="Y211" s="14"/>
      <c r="Z211" s="220"/>
      <c r="AA211" s="221"/>
      <c r="AB211" s="221"/>
      <c r="AC211" s="221"/>
      <c r="AD211" s="221"/>
      <c r="AE211" s="139"/>
      <c r="AF211" s="139"/>
      <c r="AG211" s="139"/>
      <c r="AH211" s="139"/>
      <c r="AI211" s="139"/>
      <c r="AJ211" s="139"/>
      <c r="AK211" s="139"/>
      <c r="AL211" s="139"/>
      <c r="AM211" s="139"/>
      <c r="AN211" s="139"/>
      <c r="AO211" s="139"/>
      <c r="AP211" s="139"/>
      <c r="AQ211" s="139"/>
      <c r="AR211" s="139"/>
      <c r="AS211" s="139"/>
      <c r="AT211" s="139"/>
      <c r="AU211" s="139"/>
      <c r="AV211" s="139"/>
      <c r="AW211" s="139"/>
      <c r="AX211" s="139"/>
      <c r="AY211" s="139"/>
      <c r="AZ211" s="139"/>
      <c r="BA211" s="139"/>
      <c r="BB211" s="139"/>
      <c r="BC211" s="139"/>
      <c r="BD211" s="139"/>
      <c r="BE211" s="139"/>
      <c r="BF211" s="139"/>
      <c r="BG211" s="139"/>
      <c r="BH211" s="139"/>
      <c r="BI211" s="139"/>
      <c r="BJ211" s="139"/>
      <c r="BK211" s="139"/>
      <c r="BL211" s="139"/>
      <c r="BM211" s="139"/>
      <c r="BN211" s="139"/>
      <c r="BO211" s="139"/>
      <c r="BP211" s="139"/>
      <c r="BQ211" s="139"/>
      <c r="BR211" s="139"/>
      <c r="BS211" s="139"/>
      <c r="BT211" s="139"/>
      <c r="BU211" s="139"/>
      <c r="BV211" s="139"/>
      <c r="BW211" s="139"/>
      <c r="BX211" s="139"/>
      <c r="BY211" s="139"/>
      <c r="BZ211" s="139"/>
      <c r="CA211" s="139"/>
    </row>
    <row r="212" spans="1:79" s="19" customFormat="1" ht="12.75" customHeight="1">
      <c r="A212" s="88"/>
      <c r="B212" s="65" t="s">
        <v>206</v>
      </c>
      <c r="C212" s="18">
        <v>3</v>
      </c>
      <c r="D212" s="81">
        <f t="shared" si="17"/>
        <v>3</v>
      </c>
      <c r="E212" s="82">
        <f t="shared" si="17"/>
        <v>3</v>
      </c>
      <c r="F212" s="82">
        <f t="shared" si="17"/>
        <v>3</v>
      </c>
      <c r="G212" s="82">
        <f t="shared" si="17"/>
        <v>3</v>
      </c>
      <c r="H212" s="82">
        <f t="shared" si="17"/>
        <v>3</v>
      </c>
      <c r="I212" s="16"/>
      <c r="J212" s="16"/>
      <c r="K212" s="88">
        <v>8</v>
      </c>
      <c r="L212" s="36">
        <v>2</v>
      </c>
      <c r="M212" s="47">
        <f t="shared" si="18"/>
        <v>10</v>
      </c>
      <c r="N212" s="185" t="s">
        <v>10</v>
      </c>
      <c r="O212" s="87"/>
      <c r="P212" s="157" t="s">
        <v>287</v>
      </c>
      <c r="Q212" s="189" t="s">
        <v>288</v>
      </c>
      <c r="R212" s="229" t="s">
        <v>289</v>
      </c>
      <c r="S212" s="40" t="s">
        <v>11</v>
      </c>
      <c r="T212" s="41"/>
      <c r="U212" s="42"/>
      <c r="V212" s="23" t="s">
        <v>0</v>
      </c>
      <c r="W212" s="28"/>
      <c r="X212" s="28"/>
      <c r="Y212" s="14"/>
      <c r="Z212" s="220"/>
      <c r="AA212" s="221"/>
      <c r="AB212" s="221"/>
      <c r="AC212" s="221"/>
      <c r="AD212" s="221"/>
      <c r="AE212" s="139"/>
      <c r="AF212" s="139"/>
      <c r="AG212" s="139"/>
      <c r="AH212" s="139"/>
      <c r="AI212" s="139"/>
      <c r="AJ212" s="139"/>
      <c r="AK212" s="139"/>
      <c r="AL212" s="139"/>
      <c r="AM212" s="139"/>
      <c r="AN212" s="139"/>
      <c r="AO212" s="139"/>
      <c r="AP212" s="139"/>
      <c r="AQ212" s="139"/>
      <c r="AR212" s="139"/>
      <c r="AS212" s="139"/>
      <c r="AT212" s="139"/>
      <c r="AU212" s="139"/>
      <c r="AV212" s="139"/>
      <c r="AW212" s="139"/>
      <c r="AX212" s="139"/>
      <c r="AY212" s="139"/>
      <c r="AZ212" s="139"/>
      <c r="BA212" s="139"/>
      <c r="BB212" s="139"/>
      <c r="BC212" s="139"/>
      <c r="BD212" s="139"/>
      <c r="BE212" s="139"/>
      <c r="BF212" s="139"/>
      <c r="BG212" s="139"/>
      <c r="BH212" s="139"/>
      <c r="BI212" s="139"/>
      <c r="BJ212" s="139"/>
      <c r="BK212" s="139"/>
      <c r="BL212" s="139"/>
      <c r="BM212" s="139"/>
      <c r="BN212" s="139"/>
      <c r="BO212" s="139"/>
      <c r="BP212" s="139"/>
      <c r="BQ212" s="139"/>
      <c r="BR212" s="139"/>
      <c r="BS212" s="139"/>
      <c r="BT212" s="139"/>
      <c r="BU212" s="139"/>
      <c r="BV212" s="139"/>
      <c r="BW212" s="139"/>
      <c r="BX212" s="139"/>
      <c r="BY212" s="139"/>
      <c r="BZ212" s="139"/>
      <c r="CA212" s="139"/>
    </row>
    <row r="213" spans="1:79" s="19" customFormat="1" ht="12.75" customHeight="1">
      <c r="A213" s="88"/>
      <c r="B213" s="65" t="s">
        <v>206</v>
      </c>
      <c r="C213" s="18">
        <v>3</v>
      </c>
      <c r="D213" s="81">
        <f t="shared" si="17"/>
        <v>3</v>
      </c>
      <c r="E213" s="82">
        <f t="shared" si="17"/>
        <v>3</v>
      </c>
      <c r="F213" s="82">
        <f t="shared" si="17"/>
        <v>3</v>
      </c>
      <c r="G213" s="82">
        <f t="shared" si="17"/>
        <v>3</v>
      </c>
      <c r="H213" s="82">
        <f t="shared" si="17"/>
        <v>3</v>
      </c>
      <c r="I213" s="16"/>
      <c r="J213" s="16"/>
      <c r="K213" s="88">
        <v>8</v>
      </c>
      <c r="L213" s="36">
        <v>2</v>
      </c>
      <c r="M213" s="47">
        <f t="shared" si="18"/>
        <v>10</v>
      </c>
      <c r="N213" s="185" t="s">
        <v>10</v>
      </c>
      <c r="O213" s="87"/>
      <c r="P213" s="157" t="s">
        <v>287</v>
      </c>
      <c r="Q213" s="189" t="s">
        <v>290</v>
      </c>
      <c r="R213" s="229" t="s">
        <v>291</v>
      </c>
      <c r="S213" s="40" t="s">
        <v>11</v>
      </c>
      <c r="T213" s="41"/>
      <c r="U213" s="42"/>
      <c r="V213" s="23" t="s">
        <v>0</v>
      </c>
      <c r="W213" s="28"/>
      <c r="X213" s="28"/>
      <c r="Y213" s="14"/>
      <c r="Z213" s="220"/>
      <c r="AA213" s="221"/>
      <c r="AB213" s="221"/>
      <c r="AC213" s="221"/>
      <c r="AD213" s="221"/>
      <c r="AE213" s="139"/>
      <c r="AF213" s="139"/>
      <c r="AG213" s="139"/>
      <c r="AH213" s="139"/>
      <c r="AI213" s="139"/>
      <c r="AJ213" s="139"/>
      <c r="AK213" s="139"/>
      <c r="AL213" s="139"/>
      <c r="AM213" s="139"/>
      <c r="AN213" s="139"/>
      <c r="AO213" s="139"/>
      <c r="AP213" s="139"/>
      <c r="AQ213" s="139"/>
      <c r="AR213" s="139"/>
      <c r="AS213" s="139"/>
      <c r="AT213" s="139"/>
      <c r="AU213" s="139"/>
      <c r="AV213" s="139"/>
      <c r="AW213" s="139"/>
      <c r="AX213" s="139"/>
      <c r="AY213" s="139"/>
      <c r="AZ213" s="139"/>
      <c r="BA213" s="139"/>
      <c r="BB213" s="139"/>
      <c r="BC213" s="139"/>
      <c r="BD213" s="139"/>
      <c r="BE213" s="139"/>
      <c r="BF213" s="139"/>
      <c r="BG213" s="139"/>
      <c r="BH213" s="139"/>
      <c r="BI213" s="139"/>
      <c r="BJ213" s="139"/>
      <c r="BK213" s="139"/>
      <c r="BL213" s="139"/>
      <c r="BM213" s="139"/>
      <c r="BN213" s="139"/>
      <c r="BO213" s="139"/>
      <c r="BP213" s="139"/>
      <c r="BQ213" s="139"/>
      <c r="BR213" s="139"/>
      <c r="BS213" s="139"/>
      <c r="BT213" s="139"/>
      <c r="BU213" s="139"/>
      <c r="BV213" s="139"/>
      <c r="BW213" s="139"/>
      <c r="BX213" s="139"/>
      <c r="BY213" s="139"/>
      <c r="BZ213" s="139"/>
      <c r="CA213" s="139"/>
    </row>
    <row r="214" spans="1:79" s="19" customFormat="1" ht="12.75" customHeight="1">
      <c r="A214" s="88"/>
      <c r="B214" s="65" t="s">
        <v>206</v>
      </c>
      <c r="C214" s="18">
        <v>3</v>
      </c>
      <c r="D214" s="81">
        <f t="shared" si="17"/>
        <v>3</v>
      </c>
      <c r="E214" s="82">
        <f t="shared" si="17"/>
        <v>3</v>
      </c>
      <c r="F214" s="82">
        <f t="shared" si="17"/>
        <v>3</v>
      </c>
      <c r="G214" s="82">
        <f t="shared" si="17"/>
        <v>3</v>
      </c>
      <c r="H214" s="82">
        <f t="shared" si="17"/>
        <v>3</v>
      </c>
      <c r="I214" s="16"/>
      <c r="J214" s="16"/>
      <c r="K214" s="88">
        <v>8</v>
      </c>
      <c r="L214" s="36">
        <v>2</v>
      </c>
      <c r="M214" s="47">
        <f t="shared" si="18"/>
        <v>10</v>
      </c>
      <c r="N214" s="185" t="s">
        <v>10</v>
      </c>
      <c r="O214" s="87"/>
      <c r="P214" s="157" t="s">
        <v>287</v>
      </c>
      <c r="Q214" s="189" t="s">
        <v>292</v>
      </c>
      <c r="R214" s="229" t="s">
        <v>293</v>
      </c>
      <c r="S214" s="40" t="s">
        <v>11</v>
      </c>
      <c r="T214" s="41"/>
      <c r="U214" s="42"/>
      <c r="V214" s="23" t="s">
        <v>0</v>
      </c>
      <c r="W214" s="28"/>
      <c r="X214" s="28"/>
      <c r="Y214" s="14"/>
      <c r="Z214" s="220"/>
      <c r="AA214" s="221"/>
      <c r="AB214" s="221"/>
      <c r="AC214" s="221"/>
      <c r="AD214" s="221"/>
      <c r="AE214" s="139"/>
      <c r="AF214" s="139"/>
      <c r="AG214" s="139"/>
      <c r="AH214" s="139"/>
      <c r="AI214" s="139"/>
      <c r="AJ214" s="139"/>
      <c r="AK214" s="139"/>
      <c r="AL214" s="139"/>
      <c r="AM214" s="139"/>
      <c r="AN214" s="139"/>
      <c r="AO214" s="139"/>
      <c r="AP214" s="139"/>
      <c r="AQ214" s="139"/>
      <c r="AR214" s="139"/>
      <c r="AS214" s="139"/>
      <c r="AT214" s="139"/>
      <c r="AU214" s="139"/>
      <c r="AV214" s="139"/>
      <c r="AW214" s="139"/>
      <c r="AX214" s="139"/>
      <c r="AY214" s="139"/>
      <c r="AZ214" s="139"/>
      <c r="BA214" s="139"/>
      <c r="BB214" s="139"/>
      <c r="BC214" s="139"/>
      <c r="BD214" s="139"/>
      <c r="BE214" s="139"/>
      <c r="BF214" s="139"/>
      <c r="BG214" s="139"/>
      <c r="BH214" s="139"/>
      <c r="BI214" s="139"/>
      <c r="BJ214" s="139"/>
      <c r="BK214" s="139"/>
      <c r="BL214" s="139"/>
      <c r="BM214" s="139"/>
      <c r="BN214" s="139"/>
      <c r="BO214" s="139"/>
      <c r="BP214" s="139"/>
      <c r="BQ214" s="139"/>
      <c r="BR214" s="139"/>
      <c r="BS214" s="139"/>
      <c r="BT214" s="139"/>
      <c r="BU214" s="139"/>
      <c r="BV214" s="139"/>
      <c r="BW214" s="139"/>
      <c r="BX214" s="139"/>
      <c r="BY214" s="139"/>
      <c r="BZ214" s="139"/>
      <c r="CA214" s="139"/>
    </row>
    <row r="215" spans="1:79" s="19" customFormat="1" ht="12.75" customHeight="1">
      <c r="A215" s="88"/>
      <c r="B215" s="65" t="s">
        <v>206</v>
      </c>
      <c r="C215" s="18">
        <v>3</v>
      </c>
      <c r="D215" s="81">
        <f t="shared" si="17"/>
        <v>3</v>
      </c>
      <c r="E215" s="82">
        <f t="shared" si="17"/>
        <v>3</v>
      </c>
      <c r="F215" s="82">
        <f t="shared" si="17"/>
        <v>3</v>
      </c>
      <c r="G215" s="82">
        <f t="shared" si="17"/>
        <v>3</v>
      </c>
      <c r="H215" s="82">
        <f t="shared" si="17"/>
        <v>3</v>
      </c>
      <c r="I215" s="16"/>
      <c r="J215" s="16"/>
      <c r="K215" s="88">
        <v>8</v>
      </c>
      <c r="L215" s="36">
        <v>2</v>
      </c>
      <c r="M215" s="47">
        <f t="shared" si="18"/>
        <v>10</v>
      </c>
      <c r="N215" s="185" t="s">
        <v>10</v>
      </c>
      <c r="O215" s="87"/>
      <c r="P215" s="157" t="s">
        <v>287</v>
      </c>
      <c r="Q215" s="189" t="s">
        <v>294</v>
      </c>
      <c r="R215" s="229" t="s">
        <v>295</v>
      </c>
      <c r="S215" s="40" t="s">
        <v>11</v>
      </c>
      <c r="T215" s="41"/>
      <c r="U215" s="42"/>
      <c r="V215" s="23" t="s">
        <v>0</v>
      </c>
      <c r="W215" s="28"/>
      <c r="X215" s="28"/>
      <c r="Y215" s="14"/>
      <c r="Z215" s="220"/>
      <c r="AA215" s="221"/>
      <c r="AB215" s="221"/>
      <c r="AC215" s="221"/>
      <c r="AD215" s="221"/>
      <c r="AE215" s="139"/>
      <c r="AF215" s="139"/>
      <c r="AG215" s="139"/>
      <c r="AH215" s="139"/>
      <c r="AI215" s="139"/>
      <c r="AJ215" s="139"/>
      <c r="AK215" s="139"/>
      <c r="AL215" s="139"/>
      <c r="AM215" s="139"/>
      <c r="AN215" s="139"/>
      <c r="AO215" s="139"/>
      <c r="AP215" s="139"/>
      <c r="AQ215" s="139"/>
      <c r="AR215" s="139"/>
      <c r="AS215" s="139"/>
      <c r="AT215" s="139"/>
      <c r="AU215" s="139"/>
      <c r="AV215" s="139"/>
      <c r="AW215" s="139"/>
      <c r="AX215" s="139"/>
      <c r="AY215" s="139"/>
      <c r="AZ215" s="139"/>
      <c r="BA215" s="139"/>
      <c r="BB215" s="139"/>
      <c r="BC215" s="139"/>
      <c r="BD215" s="139"/>
      <c r="BE215" s="139"/>
      <c r="BF215" s="139"/>
      <c r="BG215" s="139"/>
      <c r="BH215" s="139"/>
      <c r="BI215" s="139"/>
      <c r="BJ215" s="139"/>
      <c r="BK215" s="139"/>
      <c r="BL215" s="139"/>
      <c r="BM215" s="139"/>
      <c r="BN215" s="139"/>
      <c r="BO215" s="139"/>
      <c r="BP215" s="139"/>
      <c r="BQ215" s="139"/>
      <c r="BR215" s="139"/>
      <c r="BS215" s="139"/>
      <c r="BT215" s="139"/>
      <c r="BU215" s="139"/>
      <c r="BV215" s="139"/>
      <c r="BW215" s="139"/>
      <c r="BX215" s="139"/>
      <c r="BY215" s="139"/>
      <c r="BZ215" s="139"/>
      <c r="CA215" s="139"/>
    </row>
    <row r="216" spans="1:79" s="19" customFormat="1" ht="12.75" customHeight="1">
      <c r="A216" s="88"/>
      <c r="B216" s="65" t="s">
        <v>206</v>
      </c>
      <c r="C216" s="18">
        <v>3</v>
      </c>
      <c r="D216" s="81">
        <f t="shared" si="17"/>
        <v>3</v>
      </c>
      <c r="E216" s="82">
        <f t="shared" si="17"/>
        <v>3</v>
      </c>
      <c r="F216" s="82">
        <f t="shared" si="17"/>
        <v>3</v>
      </c>
      <c r="G216" s="82">
        <f t="shared" si="17"/>
        <v>3</v>
      </c>
      <c r="H216" s="82">
        <f t="shared" si="17"/>
        <v>3</v>
      </c>
      <c r="I216" s="16"/>
      <c r="J216" s="16"/>
      <c r="K216" s="88">
        <v>8</v>
      </c>
      <c r="L216" s="36">
        <v>2</v>
      </c>
      <c r="M216" s="47">
        <f t="shared" si="18"/>
        <v>10</v>
      </c>
      <c r="N216" s="185" t="s">
        <v>10</v>
      </c>
      <c r="O216" s="87"/>
      <c r="P216" s="157" t="s">
        <v>287</v>
      </c>
      <c r="Q216" s="189" t="s">
        <v>296</v>
      </c>
      <c r="R216" s="229" t="s">
        <v>297</v>
      </c>
      <c r="S216" s="40" t="s">
        <v>11</v>
      </c>
      <c r="T216" s="41"/>
      <c r="U216" s="42"/>
      <c r="V216" s="23" t="s">
        <v>0</v>
      </c>
      <c r="W216" s="28"/>
      <c r="X216" s="28"/>
      <c r="Y216" s="14"/>
      <c r="Z216" s="220"/>
      <c r="AA216" s="221"/>
      <c r="AB216" s="221"/>
      <c r="AC216" s="221"/>
      <c r="AD216" s="221"/>
      <c r="AE216" s="139"/>
      <c r="AF216" s="139"/>
      <c r="AG216" s="139"/>
      <c r="AH216" s="139"/>
      <c r="AI216" s="139"/>
      <c r="AJ216" s="139"/>
      <c r="AK216" s="139"/>
      <c r="AL216" s="139"/>
      <c r="AM216" s="139"/>
      <c r="AN216" s="139"/>
      <c r="AO216" s="139"/>
      <c r="AP216" s="139"/>
      <c r="AQ216" s="139"/>
      <c r="AR216" s="139"/>
      <c r="AS216" s="139"/>
      <c r="AT216" s="139"/>
      <c r="AU216" s="139"/>
      <c r="AV216" s="139"/>
      <c r="AW216" s="139"/>
      <c r="AX216" s="139"/>
      <c r="AY216" s="139"/>
      <c r="AZ216" s="139"/>
      <c r="BA216" s="139"/>
      <c r="BB216" s="139"/>
      <c r="BC216" s="139"/>
      <c r="BD216" s="139"/>
      <c r="BE216" s="139"/>
      <c r="BF216" s="139"/>
      <c r="BG216" s="139"/>
      <c r="BH216" s="139"/>
      <c r="BI216" s="139"/>
      <c r="BJ216" s="139"/>
      <c r="BK216" s="139"/>
      <c r="BL216" s="139"/>
      <c r="BM216" s="139"/>
      <c r="BN216" s="139"/>
      <c r="BO216" s="139"/>
      <c r="BP216" s="139"/>
      <c r="BQ216" s="139"/>
      <c r="BR216" s="139"/>
      <c r="BS216" s="139"/>
      <c r="BT216" s="139"/>
      <c r="BU216" s="139"/>
      <c r="BV216" s="139"/>
      <c r="BW216" s="139"/>
      <c r="BX216" s="139"/>
      <c r="BY216" s="139"/>
      <c r="BZ216" s="139"/>
      <c r="CA216" s="139"/>
    </row>
    <row r="217" spans="1:79" s="19" customFormat="1" ht="12.75" customHeight="1">
      <c r="A217" s="88"/>
      <c r="B217" s="65" t="s">
        <v>298</v>
      </c>
      <c r="C217" s="18">
        <v>3</v>
      </c>
      <c r="D217" s="81">
        <f t="shared" si="17"/>
        <v>3</v>
      </c>
      <c r="E217" s="82">
        <f t="shared" si="17"/>
        <v>3</v>
      </c>
      <c r="F217" s="82">
        <f t="shared" si="17"/>
        <v>3</v>
      </c>
      <c r="G217" s="82">
        <f t="shared" si="17"/>
        <v>3</v>
      </c>
      <c r="H217" s="82">
        <f t="shared" si="17"/>
        <v>3</v>
      </c>
      <c r="I217" s="16"/>
      <c r="J217" s="16"/>
      <c r="K217" s="88">
        <v>8</v>
      </c>
      <c r="L217" s="36">
        <v>2</v>
      </c>
      <c r="M217" s="47">
        <f t="shared" si="18"/>
        <v>10</v>
      </c>
      <c r="N217" s="185" t="s">
        <v>10</v>
      </c>
      <c r="O217" s="87"/>
      <c r="P217" s="157" t="s">
        <v>287</v>
      </c>
      <c r="Q217" s="189" t="s">
        <v>299</v>
      </c>
      <c r="R217" s="229" t="s">
        <v>300</v>
      </c>
      <c r="S217" s="40" t="s">
        <v>11</v>
      </c>
      <c r="T217" s="41"/>
      <c r="U217" s="42"/>
      <c r="V217" s="23" t="s">
        <v>0</v>
      </c>
      <c r="W217" s="28"/>
      <c r="X217" s="28"/>
      <c r="Y217" s="14"/>
      <c r="Z217" s="220"/>
      <c r="AA217" s="221"/>
      <c r="AB217" s="221"/>
      <c r="AC217" s="221"/>
      <c r="AD217" s="221"/>
      <c r="AE217" s="139"/>
      <c r="AF217" s="139"/>
      <c r="AG217" s="139"/>
      <c r="AH217" s="139"/>
      <c r="AI217" s="139"/>
      <c r="AJ217" s="139"/>
      <c r="AK217" s="139"/>
      <c r="AL217" s="139"/>
      <c r="AM217" s="139"/>
      <c r="AN217" s="139"/>
      <c r="AO217" s="139"/>
      <c r="AP217" s="139"/>
      <c r="AQ217" s="139"/>
      <c r="AR217" s="139"/>
      <c r="AS217" s="139"/>
      <c r="AT217" s="139"/>
      <c r="AU217" s="139"/>
      <c r="AV217" s="139"/>
      <c r="AW217" s="139"/>
      <c r="AX217" s="139"/>
      <c r="AY217" s="139"/>
      <c r="AZ217" s="139"/>
      <c r="BA217" s="139"/>
      <c r="BB217" s="139"/>
      <c r="BC217" s="139"/>
      <c r="BD217" s="139"/>
      <c r="BE217" s="139"/>
      <c r="BF217" s="139"/>
      <c r="BG217" s="139"/>
      <c r="BH217" s="139"/>
      <c r="BI217" s="139"/>
      <c r="BJ217" s="139"/>
      <c r="BK217" s="139"/>
      <c r="BL217" s="139"/>
      <c r="BM217" s="139"/>
      <c r="BN217" s="139"/>
      <c r="BO217" s="139"/>
      <c r="BP217" s="139"/>
      <c r="BQ217" s="139"/>
      <c r="BR217" s="139"/>
      <c r="BS217" s="139"/>
      <c r="BT217" s="139"/>
      <c r="BU217" s="139"/>
      <c r="BV217" s="139"/>
      <c r="BW217" s="139"/>
      <c r="BX217" s="139"/>
      <c r="BY217" s="139"/>
      <c r="BZ217" s="139"/>
      <c r="CA217" s="139"/>
    </row>
    <row r="218" spans="1:79" s="19" customFormat="1" ht="12.75" customHeight="1">
      <c r="A218" s="88"/>
      <c r="B218" s="183"/>
      <c r="C218" s="18">
        <v>1</v>
      </c>
      <c r="D218" s="81">
        <f t="shared" si="17"/>
        <v>1</v>
      </c>
      <c r="E218" s="82">
        <f t="shared" si="17"/>
        <v>1</v>
      </c>
      <c r="F218" s="82">
        <f t="shared" si="17"/>
        <v>1</v>
      </c>
      <c r="G218" s="82">
        <f t="shared" si="17"/>
        <v>1</v>
      </c>
      <c r="H218" s="82">
        <f t="shared" si="17"/>
        <v>1</v>
      </c>
      <c r="I218" s="16"/>
      <c r="J218" s="16"/>
      <c r="K218" s="224">
        <v>2</v>
      </c>
      <c r="L218" s="36">
        <v>0</v>
      </c>
      <c r="M218" s="47">
        <f t="shared" si="18"/>
        <v>2</v>
      </c>
      <c r="N218" s="185" t="s">
        <v>10</v>
      </c>
      <c r="O218" s="87"/>
      <c r="P218" s="157" t="s">
        <v>278</v>
      </c>
      <c r="Q218" s="223" t="s">
        <v>301</v>
      </c>
      <c r="R218" s="228" t="s">
        <v>302</v>
      </c>
      <c r="S218" s="40" t="s">
        <v>27</v>
      </c>
      <c r="T218" s="41"/>
      <c r="U218" s="42"/>
      <c r="V218" s="23" t="s">
        <v>4</v>
      </c>
      <c r="W218" s="28"/>
      <c r="X218" s="28"/>
      <c r="Y218" s="14" t="s">
        <v>31</v>
      </c>
      <c r="Z218" s="144"/>
      <c r="AA218" s="145"/>
      <c r="AB218" s="145"/>
      <c r="AC218" s="145"/>
      <c r="AD218" s="145"/>
      <c r="AE218" s="139"/>
      <c r="AF218" s="139"/>
      <c r="AG218" s="139"/>
      <c r="AH218" s="139"/>
      <c r="AI218" s="139"/>
      <c r="AJ218" s="139"/>
      <c r="AK218" s="139"/>
      <c r="AL218" s="139"/>
      <c r="AM218" s="139"/>
      <c r="AN218" s="139"/>
      <c r="AO218" s="139"/>
      <c r="AP218" s="139"/>
      <c r="AQ218" s="139"/>
      <c r="AR218" s="139"/>
      <c r="AS218" s="139"/>
      <c r="AT218" s="139"/>
      <c r="AU218" s="139"/>
      <c r="AV218" s="139"/>
      <c r="AW218" s="139"/>
      <c r="AX218" s="139"/>
      <c r="AY218" s="139"/>
      <c r="AZ218" s="139"/>
      <c r="BA218" s="139"/>
      <c r="BB218" s="139"/>
      <c r="BC218" s="139"/>
      <c r="BD218" s="139"/>
      <c r="BE218" s="139"/>
      <c r="BF218" s="139"/>
      <c r="BG218" s="139"/>
      <c r="BH218" s="139"/>
      <c r="BI218" s="139"/>
      <c r="BJ218" s="139"/>
      <c r="BK218" s="139"/>
      <c r="BL218" s="139"/>
      <c r="BM218" s="139"/>
      <c r="BN218" s="139"/>
      <c r="BO218" s="139"/>
      <c r="BP218" s="139"/>
      <c r="BQ218" s="139"/>
      <c r="BR218" s="139"/>
      <c r="BS218" s="139"/>
      <c r="BT218" s="139"/>
      <c r="BU218" s="139"/>
      <c r="BV218" s="139"/>
      <c r="BW218" s="139"/>
      <c r="BX218" s="139"/>
      <c r="BY218" s="139"/>
      <c r="BZ218" s="139"/>
      <c r="CA218" s="139"/>
    </row>
    <row r="219" spans="1:79" s="19" customFormat="1" ht="12.75" customHeight="1">
      <c r="A219" s="88"/>
      <c r="B219" s="183"/>
      <c r="C219" s="18">
        <v>1</v>
      </c>
      <c r="D219" s="81">
        <f t="shared" si="17"/>
        <v>1</v>
      </c>
      <c r="E219" s="82">
        <f t="shared" si="17"/>
        <v>1</v>
      </c>
      <c r="F219" s="82">
        <f t="shared" si="17"/>
        <v>1</v>
      </c>
      <c r="G219" s="82">
        <f t="shared" si="17"/>
        <v>1</v>
      </c>
      <c r="H219" s="82">
        <f t="shared" si="17"/>
        <v>1</v>
      </c>
      <c r="I219" s="16"/>
      <c r="J219" s="16"/>
      <c r="K219" s="224">
        <v>1</v>
      </c>
      <c r="L219" s="36">
        <v>0</v>
      </c>
      <c r="M219" s="47">
        <f t="shared" si="18"/>
        <v>1</v>
      </c>
      <c r="N219" s="185" t="s">
        <v>10</v>
      </c>
      <c r="O219" s="87"/>
      <c r="P219" s="157" t="s">
        <v>278</v>
      </c>
      <c r="Q219" s="223" t="s">
        <v>303</v>
      </c>
      <c r="R219" s="228" t="s">
        <v>304</v>
      </c>
      <c r="S219" s="40" t="s">
        <v>27</v>
      </c>
      <c r="T219" s="41"/>
      <c r="U219" s="42"/>
      <c r="V219" s="23" t="s">
        <v>4</v>
      </c>
      <c r="W219" s="28"/>
      <c r="X219" s="28"/>
      <c r="Y219" s="14" t="s">
        <v>31</v>
      </c>
      <c r="Z219" s="14"/>
      <c r="AA219" s="21"/>
      <c r="AB219" s="21"/>
      <c r="AC219" s="21"/>
      <c r="AD219" s="21"/>
      <c r="AE219" s="139"/>
      <c r="AF219" s="139"/>
      <c r="AG219" s="139"/>
      <c r="AH219" s="139"/>
      <c r="AI219" s="139"/>
      <c r="AJ219" s="139"/>
      <c r="AK219" s="139"/>
      <c r="AL219" s="139"/>
      <c r="AM219" s="139"/>
      <c r="AN219" s="139"/>
      <c r="AO219" s="139"/>
      <c r="AP219" s="139"/>
      <c r="AQ219" s="139"/>
      <c r="AR219" s="139"/>
      <c r="AS219" s="139"/>
      <c r="AT219" s="139"/>
      <c r="AU219" s="139"/>
      <c r="AV219" s="139"/>
      <c r="AW219" s="139"/>
      <c r="AX219" s="139"/>
      <c r="AY219" s="139"/>
      <c r="AZ219" s="139"/>
      <c r="BA219" s="139"/>
      <c r="BB219" s="139"/>
      <c r="BC219" s="139"/>
      <c r="BD219" s="139"/>
      <c r="BE219" s="139"/>
      <c r="BF219" s="139"/>
      <c r="BG219" s="139"/>
      <c r="BH219" s="139"/>
      <c r="BI219" s="139"/>
      <c r="BJ219" s="139"/>
      <c r="BK219" s="139"/>
      <c r="BL219" s="139"/>
      <c r="BM219" s="139"/>
      <c r="BN219" s="139"/>
      <c r="BO219" s="139"/>
      <c r="BP219" s="139"/>
      <c r="BQ219" s="139"/>
      <c r="BR219" s="139"/>
      <c r="BS219" s="139"/>
      <c r="BT219" s="139"/>
      <c r="BU219" s="139"/>
      <c r="BV219" s="139"/>
      <c r="BW219" s="139"/>
      <c r="BX219" s="139"/>
      <c r="BY219" s="139"/>
      <c r="BZ219" s="139"/>
      <c r="CA219" s="139"/>
    </row>
    <row r="220" spans="1:79" s="19" customFormat="1" ht="12.75" customHeight="1">
      <c r="A220" s="88"/>
      <c r="B220" s="183"/>
      <c r="C220" s="18">
        <v>1</v>
      </c>
      <c r="D220" s="81">
        <f t="shared" si="17"/>
        <v>1</v>
      </c>
      <c r="E220" s="82">
        <f t="shared" si="17"/>
        <v>1</v>
      </c>
      <c r="F220" s="82">
        <f t="shared" si="17"/>
        <v>1</v>
      </c>
      <c r="G220" s="82">
        <f t="shared" si="17"/>
        <v>1</v>
      </c>
      <c r="H220" s="82">
        <f t="shared" si="17"/>
        <v>1</v>
      </c>
      <c r="I220" s="16"/>
      <c r="J220" s="16"/>
      <c r="K220" s="224">
        <v>1</v>
      </c>
      <c r="L220" s="36">
        <v>0</v>
      </c>
      <c r="M220" s="47">
        <f t="shared" si="18"/>
        <v>1</v>
      </c>
      <c r="N220" s="185" t="s">
        <v>10</v>
      </c>
      <c r="O220" s="87"/>
      <c r="P220" s="157" t="s">
        <v>278</v>
      </c>
      <c r="Q220" s="223" t="s">
        <v>305</v>
      </c>
      <c r="R220" s="228" t="s">
        <v>306</v>
      </c>
      <c r="S220" s="40" t="s">
        <v>27</v>
      </c>
      <c r="T220" s="41"/>
      <c r="U220" s="42"/>
      <c r="V220" s="23" t="s">
        <v>4</v>
      </c>
      <c r="W220" s="28"/>
      <c r="X220" s="28"/>
      <c r="Y220" s="14" t="s">
        <v>31</v>
      </c>
      <c r="Z220" s="14"/>
      <c r="AA220" s="21"/>
      <c r="AB220" s="21"/>
      <c r="AC220" s="21"/>
      <c r="AD220" s="21"/>
      <c r="AE220" s="139"/>
      <c r="AF220" s="139"/>
      <c r="AG220" s="139"/>
      <c r="AH220" s="139"/>
      <c r="AI220" s="139"/>
      <c r="AJ220" s="139"/>
      <c r="AK220" s="139"/>
      <c r="AL220" s="139"/>
      <c r="AM220" s="139"/>
      <c r="AN220" s="139"/>
      <c r="AO220" s="139"/>
      <c r="AP220" s="139"/>
      <c r="AQ220" s="139"/>
      <c r="AR220" s="139"/>
      <c r="AS220" s="139"/>
      <c r="AT220" s="139"/>
      <c r="AU220" s="139"/>
      <c r="AV220" s="139"/>
      <c r="AW220" s="139"/>
      <c r="AX220" s="139"/>
      <c r="AY220" s="139"/>
      <c r="AZ220" s="139"/>
      <c r="BA220" s="139"/>
      <c r="BB220" s="139"/>
      <c r="BC220" s="139"/>
      <c r="BD220" s="139"/>
      <c r="BE220" s="139"/>
      <c r="BF220" s="139"/>
      <c r="BG220" s="139"/>
      <c r="BH220" s="139"/>
      <c r="BI220" s="139"/>
      <c r="BJ220" s="139"/>
      <c r="BK220" s="139"/>
      <c r="BL220" s="139"/>
      <c r="BM220" s="139"/>
      <c r="BN220" s="139"/>
      <c r="BO220" s="139"/>
      <c r="BP220" s="139"/>
      <c r="BQ220" s="139"/>
      <c r="BR220" s="139"/>
      <c r="BS220" s="139"/>
      <c r="BT220" s="139"/>
      <c r="BU220" s="139"/>
      <c r="BV220" s="139"/>
      <c r="BW220" s="139"/>
      <c r="BX220" s="139"/>
      <c r="BY220" s="139"/>
      <c r="BZ220" s="139"/>
      <c r="CA220" s="139"/>
    </row>
    <row r="221" spans="1:79" s="19" customFormat="1" ht="12.75" customHeight="1">
      <c r="A221" s="88"/>
      <c r="B221" s="183"/>
      <c r="C221" s="18">
        <v>1</v>
      </c>
      <c r="D221" s="81">
        <f t="shared" si="17"/>
        <v>1</v>
      </c>
      <c r="E221" s="82">
        <f t="shared" si="17"/>
        <v>1</v>
      </c>
      <c r="F221" s="82">
        <f t="shared" si="17"/>
        <v>1</v>
      </c>
      <c r="G221" s="82">
        <f t="shared" si="17"/>
        <v>1</v>
      </c>
      <c r="H221" s="82">
        <f t="shared" si="17"/>
        <v>1</v>
      </c>
      <c r="I221" s="16"/>
      <c r="J221" s="16"/>
      <c r="K221" s="224">
        <v>1</v>
      </c>
      <c r="L221" s="36">
        <v>0</v>
      </c>
      <c r="M221" s="47">
        <f t="shared" si="18"/>
        <v>1</v>
      </c>
      <c r="N221" s="185" t="s">
        <v>10</v>
      </c>
      <c r="O221" s="87"/>
      <c r="P221" s="157" t="s">
        <v>278</v>
      </c>
      <c r="Q221" s="223" t="s">
        <v>307</v>
      </c>
      <c r="R221" s="228" t="s">
        <v>308</v>
      </c>
      <c r="S221" s="40" t="s">
        <v>27</v>
      </c>
      <c r="T221" s="41"/>
      <c r="U221" s="42"/>
      <c r="V221" s="23" t="s">
        <v>4</v>
      </c>
      <c r="W221" s="28"/>
      <c r="X221" s="28"/>
      <c r="Y221" s="14" t="s">
        <v>251</v>
      </c>
      <c r="Z221" s="14"/>
      <c r="AA221" s="21"/>
      <c r="AB221" s="21"/>
      <c r="AC221" s="21"/>
      <c r="AD221" s="21"/>
      <c r="AE221" s="139"/>
      <c r="AF221" s="139"/>
      <c r="AG221" s="139"/>
      <c r="AH221" s="139"/>
      <c r="AI221" s="139"/>
      <c r="AJ221" s="139"/>
      <c r="AK221" s="139"/>
      <c r="AL221" s="139"/>
      <c r="AM221" s="139"/>
      <c r="AN221" s="139"/>
      <c r="AO221" s="139"/>
      <c r="AP221" s="139"/>
      <c r="AQ221" s="139"/>
      <c r="AR221" s="139"/>
      <c r="AS221" s="139"/>
      <c r="AT221" s="139"/>
      <c r="AU221" s="139"/>
      <c r="AV221" s="139"/>
      <c r="AW221" s="139"/>
      <c r="AX221" s="139"/>
      <c r="AY221" s="139"/>
      <c r="AZ221" s="139"/>
      <c r="BA221" s="139"/>
      <c r="BB221" s="139"/>
      <c r="BC221" s="139"/>
      <c r="BD221" s="139"/>
      <c r="BE221" s="139"/>
      <c r="BF221" s="139"/>
      <c r="BG221" s="139"/>
      <c r="BH221" s="139"/>
      <c r="BI221" s="139"/>
      <c r="BJ221" s="139"/>
      <c r="BK221" s="139"/>
      <c r="BL221" s="139"/>
      <c r="BM221" s="139"/>
      <c r="BN221" s="139"/>
      <c r="BO221" s="139"/>
      <c r="BP221" s="139"/>
      <c r="BQ221" s="139"/>
      <c r="BR221" s="139"/>
      <c r="BS221" s="139"/>
      <c r="BT221" s="139"/>
      <c r="BU221" s="139"/>
      <c r="BV221" s="139"/>
      <c r="BW221" s="139"/>
      <c r="BX221" s="139"/>
      <c r="BY221" s="139"/>
      <c r="BZ221" s="139"/>
      <c r="CA221" s="139"/>
    </row>
    <row r="222" spans="1:79" s="19" customFormat="1" ht="12.75" customHeight="1">
      <c r="A222" s="88"/>
      <c r="B222" s="183"/>
      <c r="C222" s="18">
        <v>1</v>
      </c>
      <c r="D222" s="81">
        <f t="shared" si="17"/>
        <v>1</v>
      </c>
      <c r="E222" s="82">
        <f t="shared" si="17"/>
        <v>1</v>
      </c>
      <c r="F222" s="82">
        <f t="shared" si="17"/>
        <v>1</v>
      </c>
      <c r="G222" s="82">
        <f t="shared" si="17"/>
        <v>1</v>
      </c>
      <c r="H222" s="82">
        <f t="shared" si="17"/>
        <v>1</v>
      </c>
      <c r="I222" s="16"/>
      <c r="J222" s="16"/>
      <c r="K222" s="224">
        <v>1</v>
      </c>
      <c r="L222" s="36">
        <v>0</v>
      </c>
      <c r="M222" s="47">
        <f t="shared" si="18"/>
        <v>1</v>
      </c>
      <c r="N222" s="185" t="s">
        <v>10</v>
      </c>
      <c r="O222" s="87"/>
      <c r="P222" s="157" t="s">
        <v>278</v>
      </c>
      <c r="Q222" s="223" t="s">
        <v>309</v>
      </c>
      <c r="R222" s="228" t="s">
        <v>310</v>
      </c>
      <c r="S222" s="40" t="s">
        <v>27</v>
      </c>
      <c r="T222" s="41"/>
      <c r="U222" s="42"/>
      <c r="V222" s="23" t="s">
        <v>4</v>
      </c>
      <c r="W222" s="28"/>
      <c r="X222" s="28"/>
      <c r="Y222" s="14" t="s">
        <v>31</v>
      </c>
      <c r="Z222" s="14"/>
      <c r="AA222" s="21"/>
      <c r="AB222" s="21"/>
      <c r="AC222" s="21"/>
      <c r="AD222" s="21"/>
      <c r="AE222" s="139"/>
      <c r="AF222" s="139"/>
      <c r="AG222" s="139"/>
      <c r="AH222" s="139"/>
      <c r="AI222" s="139"/>
      <c r="AJ222" s="139"/>
      <c r="AK222" s="139"/>
      <c r="AL222" s="139"/>
      <c r="AM222" s="139"/>
      <c r="AN222" s="139"/>
      <c r="AO222" s="139"/>
      <c r="AP222" s="139"/>
      <c r="AQ222" s="139"/>
      <c r="AR222" s="139"/>
      <c r="AS222" s="139"/>
      <c r="AT222" s="139"/>
      <c r="AU222" s="139"/>
      <c r="AV222" s="139"/>
      <c r="AW222" s="139"/>
      <c r="AX222" s="139"/>
      <c r="AY222" s="139"/>
      <c r="AZ222" s="139"/>
      <c r="BA222" s="139"/>
      <c r="BB222" s="139"/>
      <c r="BC222" s="139"/>
      <c r="BD222" s="139"/>
      <c r="BE222" s="139"/>
      <c r="BF222" s="139"/>
      <c r="BG222" s="139"/>
      <c r="BH222" s="139"/>
      <c r="BI222" s="139"/>
      <c r="BJ222" s="139"/>
      <c r="BK222" s="139"/>
      <c r="BL222" s="139"/>
      <c r="BM222" s="139"/>
      <c r="BN222" s="139"/>
      <c r="BO222" s="139"/>
      <c r="BP222" s="139"/>
      <c r="BQ222" s="139"/>
      <c r="BR222" s="139"/>
      <c r="BS222" s="139"/>
      <c r="BT222" s="139"/>
      <c r="BU222" s="139"/>
      <c r="BV222" s="139"/>
      <c r="BW222" s="139"/>
      <c r="BX222" s="139"/>
      <c r="BY222" s="139"/>
      <c r="BZ222" s="139"/>
      <c r="CA222" s="139"/>
    </row>
    <row r="223" spans="1:79" s="19" customFormat="1" ht="12.75" customHeight="1">
      <c r="A223" s="88"/>
      <c r="B223" s="183"/>
      <c r="C223" s="18">
        <v>1</v>
      </c>
      <c r="D223" s="81">
        <f t="shared" si="17"/>
        <v>1</v>
      </c>
      <c r="E223" s="82">
        <f t="shared" si="17"/>
        <v>1</v>
      </c>
      <c r="F223" s="82">
        <f t="shared" si="17"/>
        <v>1</v>
      </c>
      <c r="G223" s="82">
        <f t="shared" si="17"/>
        <v>1</v>
      </c>
      <c r="H223" s="82">
        <f t="shared" si="17"/>
        <v>1</v>
      </c>
      <c r="I223" s="16"/>
      <c r="J223" s="16"/>
      <c r="K223" s="224">
        <v>2</v>
      </c>
      <c r="L223" s="36">
        <v>0</v>
      </c>
      <c r="M223" s="47">
        <f t="shared" si="18"/>
        <v>2</v>
      </c>
      <c r="N223" s="185" t="s">
        <v>10</v>
      </c>
      <c r="O223" s="87"/>
      <c r="P223" s="157" t="s">
        <v>278</v>
      </c>
      <c r="Q223" s="223" t="s">
        <v>311</v>
      </c>
      <c r="R223" s="228" t="s">
        <v>312</v>
      </c>
      <c r="S223" s="40" t="s">
        <v>27</v>
      </c>
      <c r="T223" s="41"/>
      <c r="U223" s="42"/>
      <c r="V223" s="23" t="s">
        <v>4</v>
      </c>
      <c r="W223" s="28"/>
      <c r="X223" s="28"/>
      <c r="Y223" s="14" t="s">
        <v>251</v>
      </c>
      <c r="Z223" s="14"/>
      <c r="AA223" s="21"/>
      <c r="AB223" s="21"/>
      <c r="AC223" s="21"/>
      <c r="AD223" s="21"/>
      <c r="AE223" s="139"/>
      <c r="AF223" s="139"/>
      <c r="AG223" s="139"/>
      <c r="AH223" s="139"/>
      <c r="AI223" s="139"/>
      <c r="AJ223" s="139"/>
      <c r="AK223" s="139"/>
      <c r="AL223" s="139"/>
      <c r="AM223" s="139"/>
      <c r="AN223" s="139"/>
      <c r="AO223" s="139"/>
      <c r="AP223" s="139"/>
      <c r="AQ223" s="139"/>
      <c r="AR223" s="139"/>
      <c r="AS223" s="139"/>
      <c r="AT223" s="139"/>
      <c r="AU223" s="139"/>
      <c r="AV223" s="139"/>
      <c r="AW223" s="139"/>
      <c r="AX223" s="139"/>
      <c r="AY223" s="139"/>
      <c r="AZ223" s="139"/>
      <c r="BA223" s="139"/>
      <c r="BB223" s="139"/>
      <c r="BC223" s="139"/>
      <c r="BD223" s="139"/>
      <c r="BE223" s="139"/>
      <c r="BF223" s="139"/>
      <c r="BG223" s="139"/>
      <c r="BH223" s="139"/>
      <c r="BI223" s="139"/>
      <c r="BJ223" s="139"/>
      <c r="BK223" s="139"/>
      <c r="BL223" s="139"/>
      <c r="BM223" s="139"/>
      <c r="BN223" s="139"/>
      <c r="BO223" s="139"/>
      <c r="BP223" s="139"/>
      <c r="BQ223" s="139"/>
      <c r="BR223" s="139"/>
      <c r="BS223" s="139"/>
      <c r="BT223" s="139"/>
      <c r="BU223" s="139"/>
      <c r="BV223" s="139"/>
      <c r="BW223" s="139"/>
      <c r="BX223" s="139"/>
      <c r="BY223" s="139"/>
      <c r="BZ223" s="139"/>
      <c r="CA223" s="139"/>
    </row>
    <row r="224" spans="1:79" s="19" customFormat="1" ht="12.75" customHeight="1">
      <c r="A224" s="88"/>
      <c r="B224" s="65" t="s">
        <v>206</v>
      </c>
      <c r="C224" s="18">
        <v>2</v>
      </c>
      <c r="D224" s="81">
        <f t="shared" si="17"/>
        <v>2</v>
      </c>
      <c r="E224" s="82">
        <f t="shared" si="17"/>
        <v>2</v>
      </c>
      <c r="F224" s="82">
        <f t="shared" si="17"/>
        <v>2</v>
      </c>
      <c r="G224" s="82">
        <f t="shared" si="17"/>
        <v>2</v>
      </c>
      <c r="H224" s="82">
        <f t="shared" si="17"/>
        <v>2</v>
      </c>
      <c r="I224" s="16"/>
      <c r="J224" s="16"/>
      <c r="K224" s="224">
        <v>6</v>
      </c>
      <c r="L224" s="36">
        <v>2</v>
      </c>
      <c r="M224" s="47">
        <f t="shared" si="18"/>
        <v>8</v>
      </c>
      <c r="N224" s="185" t="s">
        <v>10</v>
      </c>
      <c r="O224" s="87"/>
      <c r="P224" s="157" t="s">
        <v>287</v>
      </c>
      <c r="Q224" s="223" t="s">
        <v>313</v>
      </c>
      <c r="R224" s="226" t="s">
        <v>314</v>
      </c>
      <c r="S224" s="40" t="s">
        <v>11</v>
      </c>
      <c r="T224" s="41"/>
      <c r="U224" s="42"/>
      <c r="V224" s="23" t="s">
        <v>0</v>
      </c>
      <c r="W224" s="28"/>
      <c r="X224" s="28"/>
      <c r="Y224" s="28"/>
      <c r="Z224" s="14"/>
      <c r="AA224" s="21"/>
      <c r="AB224" s="21"/>
      <c r="AC224" s="21"/>
      <c r="AD224" s="21"/>
      <c r="AE224" s="139"/>
      <c r="AF224" s="139"/>
      <c r="AG224" s="139"/>
      <c r="AH224" s="139"/>
      <c r="AI224" s="139"/>
      <c r="AJ224" s="139"/>
      <c r="AK224" s="139"/>
      <c r="AL224" s="139"/>
      <c r="AM224" s="139"/>
      <c r="AN224" s="139"/>
      <c r="AO224" s="139"/>
      <c r="AP224" s="139"/>
      <c r="AQ224" s="139"/>
      <c r="AR224" s="139"/>
      <c r="AS224" s="139"/>
      <c r="AT224" s="139"/>
      <c r="AU224" s="139"/>
      <c r="AV224" s="139"/>
      <c r="AW224" s="139"/>
      <c r="AX224" s="139"/>
      <c r="AY224" s="139"/>
      <c r="AZ224" s="139"/>
      <c r="BA224" s="139"/>
      <c r="BB224" s="139"/>
      <c r="BC224" s="139"/>
      <c r="BD224" s="139"/>
      <c r="BE224" s="139"/>
      <c r="BF224" s="139"/>
      <c r="BG224" s="139"/>
      <c r="BH224" s="139"/>
      <c r="BI224" s="139"/>
      <c r="BJ224" s="139"/>
      <c r="BK224" s="139"/>
      <c r="BL224" s="139"/>
      <c r="BM224" s="139"/>
      <c r="BN224" s="139"/>
      <c r="BO224" s="139"/>
      <c r="BP224" s="139"/>
      <c r="BQ224" s="139"/>
      <c r="BR224" s="139"/>
      <c r="BS224" s="139"/>
      <c r="BT224" s="139"/>
      <c r="BU224" s="139"/>
      <c r="BV224" s="139"/>
      <c r="BW224" s="139"/>
      <c r="BX224" s="139"/>
      <c r="BY224" s="139"/>
      <c r="BZ224" s="139"/>
      <c r="CA224" s="139"/>
    </row>
    <row r="225" spans="1:30" ht="12.75" customHeight="1">
      <c r="A225" s="88"/>
      <c r="B225" s="65" t="s">
        <v>206</v>
      </c>
      <c r="C225" s="18">
        <v>2</v>
      </c>
      <c r="D225" s="81">
        <f t="shared" si="17"/>
        <v>2</v>
      </c>
      <c r="E225" s="82">
        <f t="shared" si="17"/>
        <v>2</v>
      </c>
      <c r="F225" s="82">
        <f t="shared" si="17"/>
        <v>2</v>
      </c>
      <c r="G225" s="82">
        <f t="shared" si="17"/>
        <v>2</v>
      </c>
      <c r="H225" s="82">
        <f t="shared" si="17"/>
        <v>2</v>
      </c>
      <c r="I225" s="16"/>
      <c r="J225" s="16"/>
      <c r="K225" s="224">
        <v>6</v>
      </c>
      <c r="L225" s="36">
        <v>2</v>
      </c>
      <c r="M225" s="47">
        <f t="shared" si="18"/>
        <v>8</v>
      </c>
      <c r="N225" s="185" t="s">
        <v>10</v>
      </c>
      <c r="O225" s="87"/>
      <c r="P225" s="157" t="s">
        <v>287</v>
      </c>
      <c r="Q225" s="223" t="s">
        <v>315</v>
      </c>
      <c r="R225" s="226" t="s">
        <v>316</v>
      </c>
      <c r="S225" s="40" t="s">
        <v>11</v>
      </c>
      <c r="T225" s="41"/>
      <c r="U225" s="42"/>
      <c r="V225" s="23" t="s">
        <v>0</v>
      </c>
      <c r="W225" s="28"/>
      <c r="X225" s="28"/>
      <c r="Y225" s="28"/>
      <c r="Z225" s="14"/>
      <c r="AA225" s="21"/>
      <c r="AB225" s="21"/>
      <c r="AC225" s="21"/>
      <c r="AD225" s="21"/>
    </row>
    <row r="226" spans="1:30" ht="12.75" customHeight="1">
      <c r="A226" s="88"/>
      <c r="B226" s="65" t="s">
        <v>317</v>
      </c>
      <c r="C226" s="18">
        <v>2</v>
      </c>
      <c r="D226" s="81">
        <f t="shared" si="17"/>
        <v>2</v>
      </c>
      <c r="E226" s="82">
        <f t="shared" si="17"/>
        <v>2</v>
      </c>
      <c r="F226" s="82">
        <f t="shared" si="17"/>
        <v>2</v>
      </c>
      <c r="G226" s="82">
        <f t="shared" si="17"/>
        <v>2</v>
      </c>
      <c r="H226" s="82">
        <f t="shared" si="17"/>
        <v>2</v>
      </c>
      <c r="I226" s="16"/>
      <c r="J226" s="16"/>
      <c r="K226" s="224">
        <v>12</v>
      </c>
      <c r="L226" s="36">
        <v>4</v>
      </c>
      <c r="M226" s="47">
        <f t="shared" si="18"/>
        <v>16</v>
      </c>
      <c r="N226" s="185" t="s">
        <v>10</v>
      </c>
      <c r="O226" s="87"/>
      <c r="P226" s="157" t="s">
        <v>287</v>
      </c>
      <c r="Q226" s="223" t="s">
        <v>318</v>
      </c>
      <c r="R226" s="226" t="s">
        <v>319</v>
      </c>
      <c r="S226" s="40" t="s">
        <v>11</v>
      </c>
      <c r="T226" s="41"/>
      <c r="U226" s="42"/>
      <c r="V226" s="23" t="s">
        <v>0</v>
      </c>
      <c r="W226" s="28"/>
      <c r="X226" s="28"/>
      <c r="Y226" s="28"/>
      <c r="Z226" s="14"/>
      <c r="AA226" s="21"/>
      <c r="AB226" s="21"/>
      <c r="AC226" s="21"/>
      <c r="AD226" s="21"/>
    </row>
    <row r="227" spans="1:30" s="135" customFormat="1" ht="12.75" customHeight="1">
      <c r="A227" s="88"/>
      <c r="B227" s="65" t="s">
        <v>317</v>
      </c>
      <c r="C227" s="18">
        <v>2</v>
      </c>
      <c r="D227" s="81">
        <f t="shared" si="17"/>
        <v>2</v>
      </c>
      <c r="E227" s="82">
        <f t="shared" si="17"/>
        <v>2</v>
      </c>
      <c r="F227" s="82">
        <f t="shared" si="17"/>
        <v>2</v>
      </c>
      <c r="G227" s="82">
        <f t="shared" si="17"/>
        <v>2</v>
      </c>
      <c r="H227" s="82">
        <f t="shared" si="17"/>
        <v>2</v>
      </c>
      <c r="I227" s="16"/>
      <c r="J227" s="16"/>
      <c r="K227" s="224">
        <v>4</v>
      </c>
      <c r="L227" s="36">
        <v>2</v>
      </c>
      <c r="M227" s="47">
        <f t="shared" si="18"/>
        <v>6</v>
      </c>
      <c r="N227" s="185" t="s">
        <v>10</v>
      </c>
      <c r="O227" s="87"/>
      <c r="P227" s="157" t="s">
        <v>287</v>
      </c>
      <c r="Q227" s="223" t="s">
        <v>320</v>
      </c>
      <c r="R227" s="226" t="s">
        <v>321</v>
      </c>
      <c r="S227" s="40" t="s">
        <v>11</v>
      </c>
      <c r="T227" s="41"/>
      <c r="U227" s="42"/>
      <c r="V227" s="23" t="s">
        <v>0</v>
      </c>
      <c r="W227" s="28"/>
      <c r="X227" s="28"/>
      <c r="Y227" s="28"/>
    </row>
    <row r="228" spans="1:30" s="135" customFormat="1" ht="16.5" thickBot="1">
      <c r="A228" s="225"/>
      <c r="B228" s="158"/>
      <c r="C228" s="164"/>
      <c r="D228" s="165"/>
      <c r="E228" s="166"/>
      <c r="F228" s="166"/>
      <c r="G228" s="166"/>
      <c r="H228" s="166"/>
      <c r="I228" s="166"/>
      <c r="J228" s="166"/>
      <c r="K228" s="167"/>
      <c r="L228" s="168"/>
      <c r="M228" s="168"/>
      <c r="N228" s="169"/>
      <c r="O228" s="170"/>
      <c r="P228" s="160"/>
      <c r="Q228" s="171"/>
      <c r="R228" s="35"/>
      <c r="S228" s="172"/>
      <c r="T228" s="173"/>
      <c r="U228" s="173"/>
      <c r="V228" s="174"/>
      <c r="W228" s="175"/>
      <c r="X228" s="176"/>
      <c r="Y228" s="176"/>
    </row>
    <row r="229" spans="1:30" s="135" customFormat="1">
      <c r="A229" s="159"/>
      <c r="B229" s="159"/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  <c r="M229" s="159"/>
      <c r="N229" s="159"/>
      <c r="O229" s="161"/>
      <c r="P229" s="161"/>
      <c r="Q229" s="159"/>
      <c r="R229" s="159"/>
      <c r="S229" s="177"/>
      <c r="T229" s="178"/>
      <c r="U229" s="178"/>
      <c r="V229" s="159"/>
      <c r="W229" s="159"/>
      <c r="X229" s="159"/>
      <c r="Y229" s="159"/>
      <c r="Z229" s="192"/>
    </row>
    <row r="230" spans="1:30" s="135" customFormat="1">
      <c r="O230" s="136"/>
      <c r="P230" s="136"/>
      <c r="S230" s="137"/>
      <c r="T230" s="138"/>
      <c r="U230" s="138"/>
    </row>
    <row r="231" spans="1:30" s="135" customFormat="1">
      <c r="O231" s="136"/>
      <c r="P231" s="136"/>
      <c r="S231" s="137"/>
      <c r="T231" s="138"/>
      <c r="U231" s="138"/>
    </row>
    <row r="232" spans="1:30" s="135" customFormat="1">
      <c r="O232" s="136"/>
      <c r="P232" s="136"/>
      <c r="S232" s="137"/>
      <c r="T232" s="138"/>
      <c r="U232" s="138"/>
    </row>
    <row r="233" spans="1:30" s="135" customFormat="1">
      <c r="O233" s="136"/>
      <c r="P233" s="136"/>
      <c r="S233" s="137"/>
      <c r="T233" s="138"/>
      <c r="U233" s="138"/>
    </row>
    <row r="234" spans="1:30" s="135" customFormat="1">
      <c r="O234" s="136"/>
      <c r="P234" s="136"/>
      <c r="S234" s="137"/>
      <c r="T234" s="138"/>
      <c r="U234" s="138"/>
    </row>
    <row r="235" spans="1:30" s="135" customFormat="1">
      <c r="O235" s="136"/>
      <c r="P235" s="136"/>
      <c r="S235" s="137"/>
      <c r="T235" s="138"/>
      <c r="U235" s="138"/>
    </row>
    <row r="236" spans="1:30" s="135" customFormat="1">
      <c r="O236" s="136"/>
      <c r="P236" s="136"/>
      <c r="S236" s="137"/>
      <c r="T236" s="138"/>
      <c r="U236" s="138"/>
    </row>
    <row r="237" spans="1:30" s="135" customFormat="1">
      <c r="O237" s="136"/>
      <c r="P237" s="136"/>
      <c r="S237" s="137"/>
      <c r="T237" s="138"/>
      <c r="U237" s="138"/>
    </row>
    <row r="238" spans="1:30" s="135" customFormat="1">
      <c r="O238" s="136"/>
      <c r="P238" s="136"/>
      <c r="S238" s="137"/>
      <c r="T238" s="138"/>
      <c r="U238" s="138"/>
    </row>
    <row r="239" spans="1:30" s="135" customFormat="1">
      <c r="O239" s="136"/>
      <c r="P239" s="136"/>
      <c r="S239" s="137"/>
      <c r="T239" s="138"/>
      <c r="U239" s="138"/>
    </row>
    <row r="240" spans="1:30" s="135" customFormat="1">
      <c r="O240" s="136"/>
      <c r="P240" s="136"/>
      <c r="S240" s="137"/>
      <c r="T240" s="138"/>
      <c r="U240" s="138"/>
    </row>
    <row r="241" spans="15:21" s="135" customFormat="1">
      <c r="O241" s="136"/>
      <c r="P241" s="136"/>
      <c r="S241" s="137"/>
      <c r="T241" s="138"/>
      <c r="U241" s="138"/>
    </row>
    <row r="242" spans="15:21" s="135" customFormat="1">
      <c r="O242" s="136"/>
      <c r="P242" s="136"/>
      <c r="S242" s="137"/>
      <c r="T242" s="138"/>
      <c r="U242" s="138"/>
    </row>
    <row r="243" spans="15:21" s="135" customFormat="1">
      <c r="O243" s="136"/>
      <c r="P243" s="136"/>
      <c r="S243" s="137"/>
      <c r="T243" s="138"/>
      <c r="U243" s="138"/>
    </row>
    <row r="244" spans="15:21" s="135" customFormat="1">
      <c r="O244" s="136"/>
      <c r="P244" s="136"/>
      <c r="S244" s="137"/>
      <c r="T244" s="138"/>
      <c r="U244" s="138"/>
    </row>
    <row r="245" spans="15:21" s="135" customFormat="1">
      <c r="O245" s="136"/>
      <c r="P245" s="136"/>
      <c r="S245" s="137"/>
      <c r="T245" s="138"/>
      <c r="U245" s="138"/>
    </row>
    <row r="246" spans="15:21" s="135" customFormat="1">
      <c r="O246" s="136"/>
      <c r="P246" s="136"/>
      <c r="S246" s="137"/>
      <c r="T246" s="138"/>
      <c r="U246" s="138"/>
    </row>
    <row r="247" spans="15:21" s="135" customFormat="1">
      <c r="O247" s="136"/>
      <c r="P247" s="136"/>
      <c r="S247" s="137"/>
      <c r="T247" s="138"/>
      <c r="U247" s="138"/>
    </row>
    <row r="248" spans="15:21" s="135" customFormat="1">
      <c r="O248" s="136"/>
      <c r="P248" s="136"/>
      <c r="S248" s="137"/>
      <c r="T248" s="138"/>
      <c r="U248" s="138"/>
    </row>
    <row r="249" spans="15:21" s="135" customFormat="1">
      <c r="O249" s="136"/>
      <c r="P249" s="136"/>
      <c r="S249" s="137"/>
      <c r="T249" s="138"/>
      <c r="U249" s="138"/>
    </row>
    <row r="250" spans="15:21" s="135" customFormat="1">
      <c r="O250" s="136"/>
      <c r="P250" s="136"/>
      <c r="S250" s="137"/>
      <c r="T250" s="138"/>
      <c r="U250" s="138"/>
    </row>
    <row r="251" spans="15:21" s="135" customFormat="1">
      <c r="O251" s="136"/>
      <c r="P251" s="136"/>
      <c r="S251" s="137"/>
      <c r="T251" s="138"/>
      <c r="U251" s="138"/>
    </row>
    <row r="252" spans="15:21" s="135" customFormat="1">
      <c r="O252" s="136"/>
      <c r="P252" s="136"/>
      <c r="S252" s="137"/>
      <c r="T252" s="138"/>
      <c r="U252" s="138"/>
    </row>
    <row r="253" spans="15:21" s="135" customFormat="1">
      <c r="O253" s="136"/>
      <c r="P253" s="136"/>
      <c r="S253" s="137"/>
      <c r="T253" s="138"/>
      <c r="U253" s="138"/>
    </row>
    <row r="254" spans="15:21" s="135" customFormat="1">
      <c r="O254" s="136"/>
      <c r="P254" s="136"/>
      <c r="S254" s="137"/>
      <c r="T254" s="138"/>
      <c r="U254" s="138"/>
    </row>
    <row r="255" spans="15:21" s="135" customFormat="1">
      <c r="O255" s="136"/>
      <c r="P255" s="136"/>
      <c r="S255" s="137"/>
      <c r="T255" s="138"/>
      <c r="U255" s="138"/>
    </row>
    <row r="256" spans="15:21" s="135" customFormat="1">
      <c r="O256" s="136"/>
      <c r="P256" s="136"/>
      <c r="S256" s="137"/>
      <c r="T256" s="138"/>
      <c r="U256" s="138"/>
    </row>
    <row r="257" spans="15:21" s="135" customFormat="1">
      <c r="O257" s="136"/>
      <c r="P257" s="136"/>
      <c r="S257" s="137"/>
      <c r="T257" s="138"/>
      <c r="U257" s="138"/>
    </row>
    <row r="258" spans="15:21" s="135" customFormat="1">
      <c r="O258" s="136"/>
      <c r="P258" s="136"/>
      <c r="S258" s="137"/>
      <c r="T258" s="138"/>
      <c r="U258" s="138"/>
    </row>
    <row r="259" spans="15:21" s="135" customFormat="1">
      <c r="O259" s="136"/>
      <c r="P259" s="136"/>
      <c r="S259" s="137"/>
      <c r="T259" s="138"/>
      <c r="U259" s="138"/>
    </row>
    <row r="260" spans="15:21" s="135" customFormat="1">
      <c r="O260" s="136"/>
      <c r="P260" s="136"/>
      <c r="S260" s="137"/>
      <c r="T260" s="138"/>
      <c r="U260" s="138"/>
    </row>
    <row r="261" spans="15:21" s="135" customFormat="1">
      <c r="O261" s="136"/>
      <c r="P261" s="136"/>
      <c r="S261" s="137"/>
      <c r="T261" s="138"/>
      <c r="U261" s="138"/>
    </row>
    <row r="262" spans="15:21" s="135" customFormat="1">
      <c r="O262" s="136"/>
      <c r="P262" s="136"/>
      <c r="S262" s="137"/>
      <c r="T262" s="138"/>
      <c r="U262" s="138"/>
    </row>
    <row r="263" spans="15:21" s="135" customFormat="1">
      <c r="O263" s="136"/>
      <c r="P263" s="136"/>
      <c r="S263" s="137"/>
      <c r="T263" s="138"/>
      <c r="U263" s="138"/>
    </row>
    <row r="264" spans="15:21" s="135" customFormat="1">
      <c r="O264" s="136"/>
      <c r="P264" s="136"/>
      <c r="S264" s="137"/>
      <c r="T264" s="138"/>
      <c r="U264" s="138"/>
    </row>
    <row r="265" spans="15:21" s="135" customFormat="1">
      <c r="O265" s="136"/>
      <c r="P265" s="136"/>
      <c r="S265" s="137"/>
      <c r="T265" s="138"/>
      <c r="U265" s="138"/>
    </row>
    <row r="266" spans="15:21" s="135" customFormat="1">
      <c r="O266" s="136"/>
      <c r="P266" s="136"/>
      <c r="S266" s="137"/>
      <c r="T266" s="138"/>
      <c r="U266" s="138"/>
    </row>
    <row r="267" spans="15:21" s="135" customFormat="1">
      <c r="O267" s="136"/>
      <c r="P267" s="136"/>
      <c r="S267" s="137"/>
      <c r="T267" s="138"/>
      <c r="U267" s="138"/>
    </row>
    <row r="268" spans="15:21" s="135" customFormat="1">
      <c r="O268" s="136"/>
      <c r="P268" s="136"/>
      <c r="S268" s="137"/>
      <c r="T268" s="138"/>
      <c r="U268" s="138"/>
    </row>
    <row r="269" spans="15:21" s="135" customFormat="1">
      <c r="O269" s="136"/>
      <c r="P269" s="136"/>
      <c r="S269" s="137"/>
      <c r="T269" s="138"/>
      <c r="U269" s="138"/>
    </row>
    <row r="270" spans="15:21" s="135" customFormat="1">
      <c r="O270" s="136"/>
      <c r="P270" s="136"/>
      <c r="S270" s="137"/>
      <c r="T270" s="138"/>
      <c r="U270" s="138"/>
    </row>
    <row r="271" spans="15:21" s="135" customFormat="1">
      <c r="O271" s="136"/>
      <c r="P271" s="136"/>
      <c r="S271" s="137"/>
      <c r="T271" s="138"/>
      <c r="U271" s="138"/>
    </row>
    <row r="272" spans="15:21" s="135" customFormat="1">
      <c r="O272" s="136"/>
      <c r="P272" s="136"/>
      <c r="S272" s="137"/>
      <c r="T272" s="138"/>
      <c r="U272" s="138"/>
    </row>
    <row r="273" spans="15:21" s="135" customFormat="1">
      <c r="O273" s="136"/>
      <c r="P273" s="136"/>
      <c r="S273" s="137"/>
      <c r="T273" s="138"/>
      <c r="U273" s="138"/>
    </row>
    <row r="274" spans="15:21" s="135" customFormat="1">
      <c r="O274" s="136"/>
      <c r="P274" s="136"/>
      <c r="S274" s="137"/>
      <c r="T274" s="138"/>
      <c r="U274" s="138"/>
    </row>
    <row r="275" spans="15:21" s="135" customFormat="1">
      <c r="O275" s="136"/>
      <c r="P275" s="136"/>
      <c r="S275" s="137"/>
      <c r="T275" s="138"/>
      <c r="U275" s="138"/>
    </row>
    <row r="276" spans="15:21" s="135" customFormat="1">
      <c r="O276" s="136"/>
      <c r="P276" s="136"/>
      <c r="S276" s="137"/>
      <c r="T276" s="138"/>
      <c r="U276" s="138"/>
    </row>
    <row r="277" spans="15:21" s="135" customFormat="1">
      <c r="O277" s="136"/>
      <c r="P277" s="136"/>
      <c r="S277" s="137"/>
      <c r="T277" s="138"/>
      <c r="U277" s="138"/>
    </row>
    <row r="278" spans="15:21" s="135" customFormat="1">
      <c r="O278" s="136"/>
      <c r="P278" s="136"/>
      <c r="S278" s="137"/>
      <c r="T278" s="138"/>
      <c r="U278" s="138"/>
    </row>
    <row r="279" spans="15:21" s="135" customFormat="1">
      <c r="O279" s="136"/>
      <c r="P279" s="136"/>
      <c r="S279" s="137"/>
      <c r="T279" s="138"/>
      <c r="U279" s="138"/>
    </row>
    <row r="280" spans="15:21" s="135" customFormat="1">
      <c r="O280" s="136"/>
      <c r="P280" s="136"/>
      <c r="S280" s="137"/>
      <c r="T280" s="138"/>
      <c r="U280" s="138"/>
    </row>
    <row r="281" spans="15:21" s="135" customFormat="1">
      <c r="O281" s="136"/>
      <c r="P281" s="136"/>
      <c r="S281" s="137"/>
      <c r="T281" s="138"/>
      <c r="U281" s="138"/>
    </row>
    <row r="282" spans="15:21" s="135" customFormat="1">
      <c r="O282" s="136"/>
      <c r="P282" s="136"/>
      <c r="S282" s="137"/>
      <c r="T282" s="138"/>
      <c r="U282" s="138"/>
    </row>
    <row r="283" spans="15:21" s="135" customFormat="1">
      <c r="O283" s="136"/>
      <c r="P283" s="136"/>
      <c r="S283" s="137"/>
      <c r="T283" s="138"/>
      <c r="U283" s="138"/>
    </row>
    <row r="284" spans="15:21" s="135" customFormat="1">
      <c r="O284" s="136"/>
      <c r="P284" s="136"/>
      <c r="S284" s="137"/>
      <c r="T284" s="138"/>
      <c r="U284" s="138"/>
    </row>
    <row r="285" spans="15:21" s="135" customFormat="1">
      <c r="O285" s="136"/>
      <c r="P285" s="136"/>
      <c r="S285" s="137"/>
      <c r="T285" s="138"/>
      <c r="U285" s="138"/>
    </row>
    <row r="286" spans="15:21" s="135" customFormat="1">
      <c r="O286" s="136"/>
      <c r="P286" s="136"/>
      <c r="S286" s="137"/>
      <c r="T286" s="138"/>
      <c r="U286" s="138"/>
    </row>
    <row r="287" spans="15:21" s="135" customFormat="1">
      <c r="O287" s="136"/>
      <c r="P287" s="136"/>
      <c r="S287" s="137"/>
      <c r="T287" s="138"/>
      <c r="U287" s="138"/>
    </row>
    <row r="288" spans="15:21" s="135" customFormat="1">
      <c r="O288" s="136"/>
      <c r="P288" s="136"/>
      <c r="S288" s="137"/>
      <c r="T288" s="138"/>
      <c r="U288" s="138"/>
    </row>
    <row r="289" spans="15:21" s="135" customFormat="1">
      <c r="O289" s="136"/>
      <c r="P289" s="136"/>
      <c r="S289" s="137"/>
      <c r="T289" s="138"/>
      <c r="U289" s="138"/>
    </row>
    <row r="290" spans="15:21" s="135" customFormat="1">
      <c r="O290" s="136"/>
      <c r="P290" s="136"/>
      <c r="S290" s="137"/>
      <c r="T290" s="138"/>
      <c r="U290" s="138"/>
    </row>
    <row r="291" spans="15:21" s="135" customFormat="1">
      <c r="O291" s="136"/>
      <c r="P291" s="136"/>
      <c r="S291" s="137"/>
      <c r="T291" s="138"/>
      <c r="U291" s="138"/>
    </row>
    <row r="292" spans="15:21" s="135" customFormat="1">
      <c r="O292" s="136"/>
      <c r="P292" s="136"/>
      <c r="S292" s="137"/>
      <c r="T292" s="138"/>
      <c r="U292" s="138"/>
    </row>
    <row r="293" spans="15:21" s="135" customFormat="1">
      <c r="O293" s="136"/>
      <c r="P293" s="136"/>
      <c r="S293" s="137"/>
      <c r="T293" s="138"/>
      <c r="U293" s="138"/>
    </row>
    <row r="294" spans="15:21" s="135" customFormat="1">
      <c r="O294" s="136"/>
      <c r="P294" s="136"/>
      <c r="S294" s="137"/>
      <c r="T294" s="138"/>
      <c r="U294" s="138"/>
    </row>
    <row r="295" spans="15:21" s="135" customFormat="1">
      <c r="O295" s="136"/>
      <c r="P295" s="136"/>
      <c r="S295" s="137"/>
      <c r="T295" s="138"/>
      <c r="U295" s="138"/>
    </row>
    <row r="296" spans="15:21" s="135" customFormat="1">
      <c r="O296" s="136"/>
      <c r="P296" s="136"/>
      <c r="S296" s="137"/>
      <c r="T296" s="138"/>
      <c r="U296" s="138"/>
    </row>
    <row r="297" spans="15:21" s="135" customFormat="1">
      <c r="O297" s="136"/>
      <c r="P297" s="136"/>
      <c r="S297" s="137"/>
      <c r="T297" s="138"/>
      <c r="U297" s="138"/>
    </row>
    <row r="298" spans="15:21" s="135" customFormat="1">
      <c r="O298" s="136"/>
      <c r="P298" s="136"/>
      <c r="S298" s="137"/>
      <c r="T298" s="138"/>
      <c r="U298" s="138"/>
    </row>
    <row r="299" spans="15:21" s="135" customFormat="1">
      <c r="O299" s="136"/>
      <c r="P299" s="136"/>
      <c r="S299" s="137"/>
      <c r="T299" s="138"/>
      <c r="U299" s="138"/>
    </row>
    <row r="300" spans="15:21" s="135" customFormat="1">
      <c r="O300" s="136"/>
      <c r="P300" s="136"/>
      <c r="S300" s="137"/>
      <c r="T300" s="138"/>
      <c r="U300" s="138"/>
    </row>
    <row r="301" spans="15:21" s="135" customFormat="1">
      <c r="O301" s="136"/>
      <c r="P301" s="136"/>
      <c r="S301" s="137"/>
      <c r="T301" s="138"/>
      <c r="U301" s="138"/>
    </row>
    <row r="302" spans="15:21" s="135" customFormat="1">
      <c r="O302" s="136"/>
      <c r="P302" s="136"/>
      <c r="S302" s="137"/>
      <c r="T302" s="138"/>
      <c r="U302" s="138"/>
    </row>
    <row r="303" spans="15:21" s="135" customFormat="1">
      <c r="O303" s="136"/>
      <c r="P303" s="136"/>
      <c r="S303" s="137"/>
      <c r="T303" s="138"/>
      <c r="U303" s="138"/>
    </row>
    <row r="304" spans="15:21" s="135" customFormat="1">
      <c r="O304" s="136"/>
      <c r="P304" s="136"/>
      <c r="S304" s="137"/>
      <c r="T304" s="138"/>
      <c r="U304" s="138"/>
    </row>
    <row r="305" spans="15:21" s="135" customFormat="1">
      <c r="O305" s="136"/>
      <c r="P305" s="136"/>
      <c r="S305" s="137"/>
      <c r="T305" s="138"/>
      <c r="U305" s="138"/>
    </row>
    <row r="306" spans="15:21" s="135" customFormat="1">
      <c r="O306" s="136"/>
      <c r="P306" s="136"/>
      <c r="S306" s="137"/>
      <c r="T306" s="138"/>
      <c r="U306" s="138"/>
    </row>
    <row r="307" spans="15:21" s="135" customFormat="1">
      <c r="O307" s="136"/>
      <c r="P307" s="136"/>
      <c r="S307" s="137"/>
      <c r="T307" s="138"/>
      <c r="U307" s="138"/>
    </row>
    <row r="308" spans="15:21" s="135" customFormat="1">
      <c r="O308" s="136"/>
      <c r="P308" s="136"/>
      <c r="S308" s="137"/>
      <c r="T308" s="138"/>
      <c r="U308" s="138"/>
    </row>
    <row r="309" spans="15:21" s="135" customFormat="1">
      <c r="O309" s="136"/>
      <c r="P309" s="136"/>
      <c r="S309" s="137"/>
      <c r="T309" s="138"/>
      <c r="U309" s="138"/>
    </row>
    <row r="310" spans="15:21" s="135" customFormat="1">
      <c r="O310" s="136"/>
      <c r="P310" s="136"/>
      <c r="S310" s="137"/>
      <c r="T310" s="138"/>
      <c r="U310" s="138"/>
    </row>
    <row r="311" spans="15:21" s="135" customFormat="1">
      <c r="O311" s="136"/>
      <c r="P311" s="136"/>
      <c r="S311" s="137"/>
      <c r="T311" s="138"/>
      <c r="U311" s="138"/>
    </row>
    <row r="312" spans="15:21" s="135" customFormat="1">
      <c r="O312" s="136"/>
      <c r="P312" s="136"/>
      <c r="S312" s="137"/>
      <c r="T312" s="138"/>
      <c r="U312" s="138"/>
    </row>
    <row r="313" spans="15:21" s="135" customFormat="1">
      <c r="O313" s="136"/>
      <c r="P313" s="136"/>
      <c r="S313" s="137"/>
      <c r="T313" s="138"/>
      <c r="U313" s="138"/>
    </row>
    <row r="314" spans="15:21" s="135" customFormat="1">
      <c r="O314" s="136"/>
      <c r="P314" s="136"/>
      <c r="S314" s="137"/>
      <c r="T314" s="138"/>
      <c r="U314" s="138"/>
    </row>
    <row r="315" spans="15:21" s="135" customFormat="1">
      <c r="O315" s="136"/>
      <c r="P315" s="136"/>
      <c r="S315" s="137"/>
      <c r="T315" s="138"/>
      <c r="U315" s="138"/>
    </row>
    <row r="316" spans="15:21" s="135" customFormat="1">
      <c r="O316" s="136"/>
      <c r="P316" s="136"/>
      <c r="S316" s="137"/>
      <c r="T316" s="138"/>
      <c r="U316" s="138"/>
    </row>
    <row r="317" spans="15:21" s="135" customFormat="1">
      <c r="O317" s="136"/>
      <c r="P317" s="136"/>
      <c r="S317" s="137"/>
      <c r="T317" s="138"/>
      <c r="U317" s="138"/>
    </row>
    <row r="318" spans="15:21" s="135" customFormat="1">
      <c r="O318" s="136"/>
      <c r="P318" s="136"/>
      <c r="S318" s="137"/>
      <c r="T318" s="138"/>
      <c r="U318" s="138"/>
    </row>
    <row r="319" spans="15:21" s="135" customFormat="1">
      <c r="O319" s="136"/>
      <c r="P319" s="136"/>
      <c r="S319" s="137"/>
      <c r="T319" s="138"/>
      <c r="U319" s="138"/>
    </row>
    <row r="320" spans="15:21" s="135" customFormat="1">
      <c r="O320" s="136"/>
      <c r="P320" s="136"/>
      <c r="S320" s="137"/>
      <c r="T320" s="138"/>
      <c r="U320" s="138"/>
    </row>
    <row r="321" spans="15:21" s="135" customFormat="1">
      <c r="O321" s="136"/>
      <c r="P321" s="136"/>
      <c r="S321" s="137"/>
      <c r="T321" s="138"/>
      <c r="U321" s="138"/>
    </row>
    <row r="322" spans="15:21" s="135" customFormat="1">
      <c r="O322" s="136"/>
      <c r="P322" s="136"/>
      <c r="S322" s="137"/>
      <c r="T322" s="138"/>
      <c r="U322" s="138"/>
    </row>
    <row r="323" spans="15:21" s="135" customFormat="1">
      <c r="O323" s="136"/>
      <c r="P323" s="136"/>
      <c r="S323" s="137"/>
      <c r="T323" s="138"/>
      <c r="U323" s="138"/>
    </row>
    <row r="324" spans="15:21" s="135" customFormat="1">
      <c r="O324" s="136"/>
      <c r="P324" s="136"/>
      <c r="S324" s="137"/>
      <c r="T324" s="138"/>
      <c r="U324" s="138"/>
    </row>
    <row r="325" spans="15:21" s="135" customFormat="1">
      <c r="O325" s="136"/>
      <c r="P325" s="136"/>
      <c r="S325" s="137"/>
      <c r="T325" s="138"/>
      <c r="U325" s="138"/>
    </row>
    <row r="326" spans="15:21" s="135" customFormat="1">
      <c r="O326" s="136"/>
      <c r="P326" s="136"/>
      <c r="S326" s="137"/>
      <c r="T326" s="138"/>
      <c r="U326" s="138"/>
    </row>
    <row r="327" spans="15:21" s="135" customFormat="1">
      <c r="O327" s="136"/>
      <c r="P327" s="136"/>
      <c r="S327" s="137"/>
      <c r="T327" s="138"/>
      <c r="U327" s="138"/>
    </row>
    <row r="328" spans="15:21" s="135" customFormat="1">
      <c r="O328" s="136"/>
      <c r="P328" s="136"/>
      <c r="S328" s="137"/>
      <c r="T328" s="138"/>
      <c r="U328" s="138"/>
    </row>
    <row r="329" spans="15:21" s="135" customFormat="1">
      <c r="O329" s="136"/>
      <c r="P329" s="136"/>
      <c r="S329" s="137"/>
      <c r="T329" s="138"/>
      <c r="U329" s="138"/>
    </row>
    <row r="330" spans="15:21" s="135" customFormat="1">
      <c r="O330" s="136"/>
      <c r="P330" s="136"/>
      <c r="S330" s="137"/>
      <c r="T330" s="138"/>
      <c r="U330" s="138"/>
    </row>
    <row r="331" spans="15:21" s="135" customFormat="1">
      <c r="O331" s="136"/>
      <c r="P331" s="136"/>
      <c r="S331" s="137"/>
      <c r="T331" s="138"/>
      <c r="U331" s="138"/>
    </row>
    <row r="332" spans="15:21" s="135" customFormat="1">
      <c r="O332" s="136"/>
      <c r="P332" s="136"/>
      <c r="S332" s="137"/>
      <c r="T332" s="138"/>
      <c r="U332" s="138"/>
    </row>
    <row r="333" spans="15:21" s="135" customFormat="1">
      <c r="O333" s="136"/>
      <c r="P333" s="136"/>
      <c r="S333" s="137"/>
      <c r="T333" s="138"/>
      <c r="U333" s="138"/>
    </row>
    <row r="334" spans="15:21" s="135" customFormat="1">
      <c r="O334" s="136"/>
      <c r="P334" s="136"/>
      <c r="S334" s="137"/>
      <c r="T334" s="138"/>
      <c r="U334" s="138"/>
    </row>
    <row r="335" spans="15:21" s="135" customFormat="1">
      <c r="O335" s="136"/>
      <c r="P335" s="136"/>
      <c r="S335" s="137"/>
      <c r="T335" s="138"/>
      <c r="U335" s="138"/>
    </row>
    <row r="336" spans="15:21" s="135" customFormat="1">
      <c r="O336" s="136"/>
      <c r="P336" s="136"/>
      <c r="S336" s="137"/>
      <c r="T336" s="138"/>
      <c r="U336" s="138"/>
    </row>
    <row r="337" spans="15:21" s="135" customFormat="1">
      <c r="O337" s="136"/>
      <c r="P337" s="136"/>
      <c r="S337" s="137"/>
      <c r="T337" s="138"/>
      <c r="U337" s="138"/>
    </row>
    <row r="338" spans="15:21" s="135" customFormat="1">
      <c r="O338" s="136"/>
      <c r="P338" s="136"/>
      <c r="S338" s="137"/>
      <c r="T338" s="138"/>
      <c r="U338" s="138"/>
    </row>
    <row r="339" spans="15:21" s="135" customFormat="1">
      <c r="O339" s="136"/>
      <c r="P339" s="136"/>
      <c r="S339" s="137"/>
      <c r="T339" s="138"/>
      <c r="U339" s="138"/>
    </row>
    <row r="340" spans="15:21" s="135" customFormat="1">
      <c r="O340" s="136"/>
      <c r="P340" s="136"/>
      <c r="S340" s="137"/>
      <c r="T340" s="138"/>
      <c r="U340" s="138"/>
    </row>
    <row r="341" spans="15:21" s="135" customFormat="1">
      <c r="O341" s="136"/>
      <c r="P341" s="136"/>
      <c r="S341" s="137"/>
      <c r="T341" s="138"/>
      <c r="U341" s="138"/>
    </row>
    <row r="342" spans="15:21" s="135" customFormat="1">
      <c r="O342" s="136"/>
      <c r="P342" s="136"/>
      <c r="S342" s="137"/>
      <c r="T342" s="138"/>
      <c r="U342" s="138"/>
    </row>
    <row r="343" spans="15:21" s="135" customFormat="1">
      <c r="O343" s="136"/>
      <c r="P343" s="136"/>
      <c r="S343" s="137"/>
      <c r="T343" s="138"/>
      <c r="U343" s="138"/>
    </row>
    <row r="344" spans="15:21" s="135" customFormat="1">
      <c r="O344" s="136"/>
      <c r="P344" s="136"/>
      <c r="S344" s="137"/>
      <c r="T344" s="138"/>
      <c r="U344" s="138"/>
    </row>
    <row r="345" spans="15:21" s="135" customFormat="1">
      <c r="O345" s="136"/>
      <c r="P345" s="136"/>
      <c r="S345" s="137"/>
      <c r="T345" s="138"/>
      <c r="U345" s="138"/>
    </row>
    <row r="346" spans="15:21" s="135" customFormat="1">
      <c r="O346" s="136"/>
      <c r="P346" s="136"/>
      <c r="S346" s="137"/>
      <c r="T346" s="138"/>
      <c r="U346" s="138"/>
    </row>
    <row r="347" spans="15:21" s="135" customFormat="1">
      <c r="O347" s="136"/>
      <c r="P347" s="136"/>
      <c r="S347" s="137"/>
      <c r="T347" s="138"/>
      <c r="U347" s="138"/>
    </row>
    <row r="348" spans="15:21" s="135" customFormat="1">
      <c r="O348" s="136"/>
      <c r="P348" s="136"/>
      <c r="S348" s="137"/>
      <c r="T348" s="138"/>
      <c r="U348" s="138"/>
    </row>
    <row r="349" spans="15:21" s="135" customFormat="1">
      <c r="O349" s="136"/>
      <c r="P349" s="136"/>
      <c r="S349" s="137"/>
      <c r="T349" s="138"/>
      <c r="U349" s="138"/>
    </row>
    <row r="350" spans="15:21" s="135" customFormat="1">
      <c r="O350" s="136"/>
      <c r="P350" s="136"/>
      <c r="S350" s="137"/>
      <c r="T350" s="138"/>
      <c r="U350" s="138"/>
    </row>
    <row r="351" spans="15:21" s="135" customFormat="1">
      <c r="O351" s="136"/>
      <c r="P351" s="136"/>
      <c r="S351" s="137"/>
      <c r="T351" s="138"/>
      <c r="U351" s="138"/>
    </row>
    <row r="352" spans="15:21" s="135" customFormat="1">
      <c r="O352" s="136"/>
      <c r="P352" s="136"/>
      <c r="S352" s="137"/>
      <c r="T352" s="138"/>
      <c r="U352" s="138"/>
    </row>
    <row r="353" spans="15:21" s="135" customFormat="1">
      <c r="O353" s="136"/>
      <c r="P353" s="136"/>
      <c r="S353" s="137"/>
      <c r="T353" s="138"/>
      <c r="U353" s="138"/>
    </row>
    <row r="354" spans="15:21" s="135" customFormat="1">
      <c r="O354" s="136"/>
      <c r="P354" s="136"/>
      <c r="S354" s="137"/>
      <c r="T354" s="138"/>
      <c r="U354" s="138"/>
    </row>
    <row r="355" spans="15:21" s="135" customFormat="1">
      <c r="O355" s="136"/>
      <c r="P355" s="136"/>
      <c r="S355" s="137"/>
      <c r="T355" s="138"/>
      <c r="U355" s="138"/>
    </row>
    <row r="356" spans="15:21" s="135" customFormat="1">
      <c r="O356" s="136"/>
      <c r="P356" s="136"/>
      <c r="S356" s="137"/>
      <c r="T356" s="138"/>
      <c r="U356" s="138"/>
    </row>
    <row r="357" spans="15:21" s="135" customFormat="1">
      <c r="O357" s="136"/>
      <c r="P357" s="136"/>
      <c r="S357" s="137"/>
      <c r="T357" s="138"/>
      <c r="U357" s="138"/>
    </row>
    <row r="358" spans="15:21" s="135" customFormat="1">
      <c r="O358" s="136"/>
      <c r="P358" s="136"/>
      <c r="S358" s="137"/>
      <c r="T358" s="138"/>
      <c r="U358" s="138"/>
    </row>
    <row r="359" spans="15:21" s="135" customFormat="1">
      <c r="O359" s="136"/>
      <c r="P359" s="136"/>
      <c r="S359" s="137"/>
      <c r="T359" s="138"/>
      <c r="U359" s="138"/>
    </row>
    <row r="360" spans="15:21" s="135" customFormat="1">
      <c r="O360" s="136"/>
      <c r="P360" s="136"/>
      <c r="S360" s="137"/>
      <c r="T360" s="138"/>
      <c r="U360" s="138"/>
    </row>
    <row r="361" spans="15:21" s="135" customFormat="1">
      <c r="O361" s="136"/>
      <c r="P361" s="136"/>
      <c r="S361" s="137"/>
      <c r="T361" s="138"/>
      <c r="U361" s="138"/>
    </row>
    <row r="362" spans="15:21" s="135" customFormat="1">
      <c r="O362" s="136"/>
      <c r="P362" s="136"/>
      <c r="S362" s="137"/>
      <c r="T362" s="138"/>
      <c r="U362" s="138"/>
    </row>
    <row r="363" spans="15:21" s="135" customFormat="1">
      <c r="O363" s="136"/>
      <c r="P363" s="136"/>
      <c r="S363" s="137"/>
      <c r="T363" s="138"/>
      <c r="U363" s="138"/>
    </row>
    <row r="364" spans="15:21" s="135" customFormat="1">
      <c r="O364" s="136"/>
      <c r="P364" s="136"/>
      <c r="S364" s="137"/>
      <c r="T364" s="138"/>
      <c r="U364" s="138"/>
    </row>
    <row r="365" spans="15:21" s="135" customFormat="1">
      <c r="O365" s="136"/>
      <c r="P365" s="136"/>
      <c r="S365" s="137"/>
      <c r="T365" s="138"/>
      <c r="U365" s="138"/>
    </row>
    <row r="366" spans="15:21" s="135" customFormat="1">
      <c r="O366" s="136"/>
      <c r="P366" s="136"/>
      <c r="S366" s="137"/>
      <c r="T366" s="138"/>
      <c r="U366" s="138"/>
    </row>
    <row r="367" spans="15:21" s="135" customFormat="1">
      <c r="O367" s="136"/>
      <c r="P367" s="136"/>
      <c r="S367" s="137"/>
      <c r="T367" s="138"/>
      <c r="U367" s="138"/>
    </row>
    <row r="368" spans="15:21" s="135" customFormat="1">
      <c r="O368" s="136"/>
      <c r="P368" s="136"/>
      <c r="S368" s="137"/>
      <c r="T368" s="138"/>
      <c r="U368" s="138"/>
    </row>
    <row r="369" spans="15:21" s="135" customFormat="1">
      <c r="O369" s="136"/>
      <c r="P369" s="136"/>
      <c r="S369" s="137"/>
      <c r="T369" s="138"/>
      <c r="U369" s="138"/>
    </row>
    <row r="370" spans="15:21" s="135" customFormat="1">
      <c r="O370" s="136"/>
      <c r="P370" s="136"/>
      <c r="S370" s="137"/>
      <c r="T370" s="138"/>
      <c r="U370" s="138"/>
    </row>
    <row r="371" spans="15:21" s="135" customFormat="1">
      <c r="O371" s="136"/>
      <c r="P371" s="136"/>
      <c r="S371" s="137"/>
      <c r="T371" s="138"/>
      <c r="U371" s="138"/>
    </row>
    <row r="372" spans="15:21" s="135" customFormat="1">
      <c r="O372" s="136"/>
      <c r="P372" s="136"/>
      <c r="S372" s="137"/>
      <c r="T372" s="138"/>
      <c r="U372" s="138"/>
    </row>
    <row r="373" spans="15:21" s="135" customFormat="1">
      <c r="O373" s="136"/>
      <c r="P373" s="136"/>
      <c r="S373" s="137"/>
      <c r="T373" s="138"/>
      <c r="U373" s="138"/>
    </row>
    <row r="374" spans="15:21" s="135" customFormat="1">
      <c r="O374" s="136"/>
      <c r="P374" s="136"/>
      <c r="S374" s="137"/>
      <c r="T374" s="138"/>
      <c r="U374" s="138"/>
    </row>
    <row r="375" spans="15:21" s="135" customFormat="1">
      <c r="O375" s="136"/>
      <c r="P375" s="136"/>
      <c r="S375" s="137"/>
      <c r="T375" s="138"/>
      <c r="U375" s="138"/>
    </row>
    <row r="376" spans="15:21" s="135" customFormat="1">
      <c r="O376" s="136"/>
      <c r="P376" s="136"/>
      <c r="S376" s="137"/>
      <c r="T376" s="138"/>
      <c r="U376" s="138"/>
    </row>
    <row r="377" spans="15:21" s="135" customFormat="1">
      <c r="O377" s="136"/>
      <c r="P377" s="136"/>
      <c r="S377" s="137"/>
      <c r="T377" s="138"/>
      <c r="U377" s="138"/>
    </row>
    <row r="378" spans="15:21" s="135" customFormat="1">
      <c r="O378" s="136"/>
      <c r="P378" s="136"/>
      <c r="S378" s="137"/>
      <c r="T378" s="138"/>
      <c r="U378" s="138"/>
    </row>
    <row r="379" spans="15:21" s="135" customFormat="1">
      <c r="O379" s="136"/>
      <c r="P379" s="136"/>
      <c r="S379" s="137"/>
      <c r="T379" s="138"/>
      <c r="U379" s="138"/>
    </row>
    <row r="380" spans="15:21" s="135" customFormat="1">
      <c r="O380" s="136"/>
      <c r="P380" s="136"/>
      <c r="S380" s="137"/>
      <c r="T380" s="138"/>
      <c r="U380" s="138"/>
    </row>
    <row r="381" spans="15:21" s="135" customFormat="1">
      <c r="O381" s="136"/>
      <c r="P381" s="136"/>
      <c r="S381" s="137"/>
      <c r="T381" s="138"/>
      <c r="U381" s="138"/>
    </row>
    <row r="382" spans="15:21" s="135" customFormat="1">
      <c r="O382" s="136"/>
      <c r="P382" s="136"/>
      <c r="S382" s="137"/>
      <c r="T382" s="138"/>
      <c r="U382" s="138"/>
    </row>
    <row r="383" spans="15:21" s="135" customFormat="1">
      <c r="O383" s="136"/>
      <c r="P383" s="136"/>
      <c r="S383" s="137"/>
      <c r="T383" s="138"/>
      <c r="U383" s="138"/>
    </row>
    <row r="384" spans="15:21" s="135" customFormat="1">
      <c r="O384" s="136"/>
      <c r="P384" s="136"/>
      <c r="S384" s="137"/>
      <c r="T384" s="138"/>
      <c r="U384" s="138"/>
    </row>
    <row r="385" spans="15:21" s="135" customFormat="1">
      <c r="O385" s="136"/>
      <c r="P385" s="136"/>
      <c r="S385" s="137"/>
      <c r="T385" s="138"/>
      <c r="U385" s="138"/>
    </row>
    <row r="386" spans="15:21" s="135" customFormat="1">
      <c r="O386" s="136"/>
      <c r="P386" s="136"/>
      <c r="S386" s="137"/>
      <c r="T386" s="138"/>
      <c r="U386" s="138"/>
    </row>
    <row r="387" spans="15:21" s="135" customFormat="1">
      <c r="O387" s="136"/>
      <c r="P387" s="136"/>
      <c r="S387" s="137"/>
      <c r="T387" s="138"/>
      <c r="U387" s="138"/>
    </row>
    <row r="388" spans="15:21" s="135" customFormat="1">
      <c r="O388" s="136"/>
      <c r="P388" s="136"/>
      <c r="S388" s="137"/>
      <c r="T388" s="138"/>
      <c r="U388" s="138"/>
    </row>
    <row r="389" spans="15:21" s="135" customFormat="1">
      <c r="O389" s="136"/>
      <c r="P389" s="136"/>
      <c r="S389" s="137"/>
      <c r="T389" s="138"/>
      <c r="U389" s="138"/>
    </row>
    <row r="390" spans="15:21" s="135" customFormat="1">
      <c r="O390" s="136"/>
      <c r="P390" s="136"/>
      <c r="S390" s="137"/>
      <c r="T390" s="138"/>
      <c r="U390" s="138"/>
    </row>
    <row r="391" spans="15:21" s="135" customFormat="1">
      <c r="O391" s="136"/>
      <c r="P391" s="136"/>
      <c r="S391" s="137"/>
      <c r="T391" s="138"/>
      <c r="U391" s="138"/>
    </row>
    <row r="392" spans="15:21" s="135" customFormat="1">
      <c r="O392" s="136"/>
      <c r="P392" s="136"/>
      <c r="S392" s="137"/>
      <c r="T392" s="138"/>
      <c r="U392" s="138"/>
    </row>
    <row r="393" spans="15:21" s="135" customFormat="1">
      <c r="O393" s="136"/>
      <c r="P393" s="136"/>
      <c r="S393" s="137"/>
      <c r="T393" s="138"/>
      <c r="U393" s="138"/>
    </row>
    <row r="394" spans="15:21" s="135" customFormat="1">
      <c r="O394" s="136"/>
      <c r="P394" s="136"/>
      <c r="S394" s="137"/>
      <c r="T394" s="138"/>
      <c r="U394" s="138"/>
    </row>
    <row r="395" spans="15:21" s="135" customFormat="1">
      <c r="O395" s="136"/>
      <c r="P395" s="136"/>
      <c r="S395" s="137"/>
      <c r="T395" s="138"/>
      <c r="U395" s="138"/>
    </row>
    <row r="396" spans="15:21" s="135" customFormat="1">
      <c r="O396" s="136"/>
      <c r="P396" s="136"/>
      <c r="S396" s="137"/>
      <c r="T396" s="138"/>
      <c r="U396" s="138"/>
    </row>
    <row r="397" spans="15:21" s="135" customFormat="1">
      <c r="O397" s="136"/>
      <c r="P397" s="136"/>
      <c r="S397" s="137"/>
      <c r="T397" s="138"/>
      <c r="U397" s="138"/>
    </row>
    <row r="398" spans="15:21" s="135" customFormat="1">
      <c r="O398" s="136"/>
      <c r="P398" s="136"/>
      <c r="S398" s="137"/>
      <c r="T398" s="138"/>
      <c r="U398" s="138"/>
    </row>
    <row r="399" spans="15:21" s="135" customFormat="1">
      <c r="O399" s="136"/>
      <c r="P399" s="136"/>
      <c r="S399" s="137"/>
      <c r="T399" s="138"/>
      <c r="U399" s="138"/>
    </row>
    <row r="400" spans="15:21" s="135" customFormat="1">
      <c r="O400" s="136"/>
      <c r="P400" s="136"/>
      <c r="S400" s="137"/>
      <c r="T400" s="138"/>
      <c r="U400" s="138"/>
    </row>
    <row r="401" spans="15:21" s="135" customFormat="1">
      <c r="O401" s="136"/>
      <c r="P401" s="136"/>
      <c r="S401" s="137"/>
      <c r="T401" s="138"/>
      <c r="U401" s="138"/>
    </row>
    <row r="402" spans="15:21" s="135" customFormat="1">
      <c r="O402" s="136"/>
      <c r="P402" s="136"/>
      <c r="S402" s="137"/>
      <c r="T402" s="138"/>
      <c r="U402" s="138"/>
    </row>
    <row r="403" spans="15:21" s="135" customFormat="1">
      <c r="O403" s="136"/>
      <c r="P403" s="136"/>
      <c r="S403" s="137"/>
      <c r="T403" s="138"/>
      <c r="U403" s="138"/>
    </row>
    <row r="404" spans="15:21" s="135" customFormat="1">
      <c r="O404" s="136"/>
      <c r="P404" s="136"/>
      <c r="S404" s="137"/>
      <c r="T404" s="138"/>
      <c r="U404" s="138"/>
    </row>
    <row r="405" spans="15:21" s="135" customFormat="1">
      <c r="O405" s="136"/>
      <c r="P405" s="136"/>
      <c r="S405" s="137"/>
      <c r="T405" s="138"/>
      <c r="U405" s="138"/>
    </row>
    <row r="406" spans="15:21" s="135" customFormat="1">
      <c r="O406" s="136"/>
      <c r="P406" s="136"/>
      <c r="S406" s="137"/>
      <c r="T406" s="138"/>
      <c r="U406" s="138"/>
    </row>
    <row r="407" spans="15:21" s="135" customFormat="1">
      <c r="O407" s="136"/>
      <c r="P407" s="136"/>
      <c r="S407" s="137"/>
      <c r="T407" s="138"/>
      <c r="U407" s="138"/>
    </row>
    <row r="408" spans="15:21" s="135" customFormat="1">
      <c r="O408" s="136"/>
      <c r="P408" s="136"/>
      <c r="S408" s="137"/>
      <c r="T408" s="138"/>
      <c r="U408" s="138"/>
    </row>
    <row r="409" spans="15:21" s="135" customFormat="1">
      <c r="O409" s="136"/>
      <c r="P409" s="136"/>
      <c r="S409" s="137"/>
      <c r="T409" s="138"/>
      <c r="U409" s="138"/>
    </row>
    <row r="410" spans="15:21" s="135" customFormat="1">
      <c r="O410" s="136"/>
      <c r="P410" s="136"/>
      <c r="S410" s="137"/>
      <c r="T410" s="138"/>
      <c r="U410" s="138"/>
    </row>
    <row r="411" spans="15:21" s="135" customFormat="1">
      <c r="O411" s="136"/>
      <c r="P411" s="136"/>
      <c r="S411" s="137"/>
      <c r="T411" s="138"/>
      <c r="U411" s="138"/>
    </row>
    <row r="412" spans="15:21" s="135" customFormat="1">
      <c r="O412" s="136"/>
      <c r="P412" s="136"/>
      <c r="S412" s="137"/>
      <c r="T412" s="138"/>
      <c r="U412" s="138"/>
    </row>
    <row r="413" spans="15:21" s="135" customFormat="1">
      <c r="O413" s="136"/>
      <c r="P413" s="136"/>
      <c r="S413" s="137"/>
      <c r="T413" s="138"/>
      <c r="U413" s="138"/>
    </row>
    <row r="414" spans="15:21" s="135" customFormat="1">
      <c r="O414" s="136"/>
      <c r="P414" s="136"/>
      <c r="S414" s="137"/>
      <c r="T414" s="138"/>
      <c r="U414" s="138"/>
    </row>
    <row r="415" spans="15:21" s="135" customFormat="1">
      <c r="O415" s="136"/>
      <c r="P415" s="136"/>
      <c r="S415" s="137"/>
      <c r="T415" s="138"/>
      <c r="U415" s="138"/>
    </row>
    <row r="416" spans="15:21" s="135" customFormat="1">
      <c r="O416" s="136"/>
      <c r="P416" s="136"/>
      <c r="S416" s="137"/>
      <c r="T416" s="138"/>
      <c r="U416" s="138"/>
    </row>
    <row r="417" spans="15:21" s="135" customFormat="1">
      <c r="O417" s="136"/>
      <c r="P417" s="136"/>
      <c r="S417" s="137"/>
      <c r="T417" s="138"/>
      <c r="U417" s="138"/>
    </row>
    <row r="418" spans="15:21" s="135" customFormat="1">
      <c r="O418" s="136"/>
      <c r="P418" s="136"/>
      <c r="S418" s="137"/>
      <c r="T418" s="138"/>
      <c r="U418" s="138"/>
    </row>
    <row r="419" spans="15:21" s="135" customFormat="1">
      <c r="O419" s="136"/>
      <c r="P419" s="136"/>
      <c r="S419" s="137"/>
      <c r="T419" s="138"/>
      <c r="U419" s="138"/>
    </row>
    <row r="420" spans="15:21" s="135" customFormat="1">
      <c r="O420" s="136"/>
      <c r="P420" s="136"/>
      <c r="S420" s="137"/>
      <c r="T420" s="138"/>
      <c r="U420" s="138"/>
    </row>
    <row r="421" spans="15:21" s="135" customFormat="1">
      <c r="O421" s="136"/>
      <c r="P421" s="136"/>
      <c r="S421" s="137"/>
      <c r="T421" s="138"/>
      <c r="U421" s="138"/>
    </row>
    <row r="422" spans="15:21" s="135" customFormat="1">
      <c r="O422" s="136"/>
      <c r="P422" s="136"/>
      <c r="S422" s="137"/>
      <c r="T422" s="138"/>
      <c r="U422" s="138"/>
    </row>
    <row r="423" spans="15:21" s="135" customFormat="1">
      <c r="O423" s="136"/>
      <c r="P423" s="136"/>
      <c r="S423" s="137"/>
      <c r="T423" s="138"/>
      <c r="U423" s="138"/>
    </row>
    <row r="424" spans="15:21" s="135" customFormat="1">
      <c r="O424" s="136"/>
      <c r="P424" s="136"/>
      <c r="S424" s="137"/>
      <c r="T424" s="138"/>
      <c r="U424" s="138"/>
    </row>
    <row r="425" spans="15:21" s="135" customFormat="1">
      <c r="O425" s="136"/>
      <c r="P425" s="136"/>
      <c r="S425" s="137"/>
      <c r="T425" s="138"/>
      <c r="U425" s="138"/>
    </row>
    <row r="426" spans="15:21" s="135" customFormat="1">
      <c r="O426" s="136"/>
      <c r="P426" s="136"/>
      <c r="S426" s="137"/>
      <c r="T426" s="138"/>
      <c r="U426" s="138"/>
    </row>
    <row r="427" spans="15:21" s="135" customFormat="1">
      <c r="O427" s="136"/>
      <c r="P427" s="136"/>
      <c r="S427" s="137"/>
      <c r="T427" s="138"/>
      <c r="U427" s="138"/>
    </row>
    <row r="428" spans="15:21" s="135" customFormat="1">
      <c r="O428" s="136"/>
      <c r="P428" s="136"/>
      <c r="S428" s="137"/>
      <c r="T428" s="138"/>
      <c r="U428" s="138"/>
    </row>
    <row r="429" spans="15:21" s="135" customFormat="1">
      <c r="O429" s="136"/>
      <c r="P429" s="136"/>
      <c r="S429" s="137"/>
      <c r="T429" s="138"/>
      <c r="U429" s="138"/>
    </row>
    <row r="430" spans="15:21" s="135" customFormat="1">
      <c r="O430" s="136"/>
      <c r="P430" s="136"/>
      <c r="S430" s="137"/>
      <c r="T430" s="138"/>
      <c r="U430" s="138"/>
    </row>
    <row r="431" spans="15:21" s="135" customFormat="1">
      <c r="O431" s="136"/>
      <c r="P431" s="136"/>
      <c r="S431" s="137"/>
      <c r="T431" s="138"/>
      <c r="U431" s="138"/>
    </row>
    <row r="432" spans="15:21" s="135" customFormat="1">
      <c r="O432" s="136"/>
      <c r="P432" s="136"/>
      <c r="S432" s="137"/>
      <c r="T432" s="138"/>
      <c r="U432" s="138"/>
    </row>
    <row r="433" spans="15:21" s="135" customFormat="1">
      <c r="O433" s="136"/>
      <c r="P433" s="136"/>
      <c r="S433" s="137"/>
      <c r="T433" s="138"/>
      <c r="U433" s="138"/>
    </row>
    <row r="434" spans="15:21" s="135" customFormat="1">
      <c r="O434" s="136"/>
      <c r="P434" s="136"/>
      <c r="S434" s="137"/>
      <c r="T434" s="138"/>
      <c r="U434" s="138"/>
    </row>
    <row r="435" spans="15:21" s="135" customFormat="1">
      <c r="O435" s="136"/>
      <c r="P435" s="136"/>
      <c r="S435" s="137"/>
      <c r="T435" s="138"/>
      <c r="U435" s="138"/>
    </row>
    <row r="436" spans="15:21" s="135" customFormat="1">
      <c r="O436" s="136"/>
      <c r="P436" s="136"/>
      <c r="S436" s="137"/>
      <c r="T436" s="138"/>
      <c r="U436" s="138"/>
    </row>
    <row r="437" spans="15:21" s="135" customFormat="1">
      <c r="O437" s="136"/>
      <c r="P437" s="136"/>
      <c r="S437" s="137"/>
      <c r="T437" s="138"/>
      <c r="U437" s="138"/>
    </row>
    <row r="438" spans="15:21" s="135" customFormat="1">
      <c r="O438" s="136"/>
      <c r="P438" s="136"/>
      <c r="S438" s="137"/>
      <c r="T438" s="138"/>
      <c r="U438" s="138"/>
    </row>
    <row r="439" spans="15:21" s="135" customFormat="1">
      <c r="O439" s="136"/>
      <c r="P439" s="136"/>
      <c r="S439" s="137"/>
      <c r="T439" s="138"/>
      <c r="U439" s="138"/>
    </row>
    <row r="440" spans="15:21" s="135" customFormat="1">
      <c r="O440" s="136"/>
      <c r="P440" s="136"/>
      <c r="S440" s="137"/>
      <c r="T440" s="138"/>
      <c r="U440" s="138"/>
    </row>
    <row r="441" spans="15:21" s="135" customFormat="1">
      <c r="O441" s="136"/>
      <c r="P441" s="136"/>
      <c r="S441" s="137"/>
      <c r="T441" s="138"/>
      <c r="U441" s="138"/>
    </row>
    <row r="442" spans="15:21" s="135" customFormat="1">
      <c r="O442" s="136"/>
      <c r="P442" s="136"/>
      <c r="S442" s="137"/>
      <c r="T442" s="138"/>
      <c r="U442" s="138"/>
    </row>
    <row r="443" spans="15:21" s="135" customFormat="1">
      <c r="O443" s="136"/>
      <c r="P443" s="136"/>
      <c r="S443" s="137"/>
      <c r="T443" s="138"/>
      <c r="U443" s="138"/>
    </row>
    <row r="444" spans="15:21" s="135" customFormat="1">
      <c r="O444" s="136"/>
      <c r="P444" s="136"/>
      <c r="S444" s="137"/>
      <c r="T444" s="138"/>
      <c r="U444" s="138"/>
    </row>
    <row r="445" spans="15:21" s="135" customFormat="1">
      <c r="O445" s="136"/>
      <c r="P445" s="136"/>
      <c r="S445" s="137"/>
      <c r="T445" s="138"/>
      <c r="U445" s="138"/>
    </row>
    <row r="446" spans="15:21" s="135" customFormat="1">
      <c r="O446" s="136"/>
      <c r="P446" s="136"/>
      <c r="S446" s="137"/>
      <c r="T446" s="138"/>
      <c r="U446" s="138"/>
    </row>
    <row r="447" spans="15:21" s="135" customFormat="1">
      <c r="O447" s="136"/>
      <c r="P447" s="136"/>
      <c r="S447" s="137"/>
      <c r="T447" s="138"/>
      <c r="U447" s="138"/>
    </row>
    <row r="448" spans="15:21" s="135" customFormat="1">
      <c r="O448" s="136"/>
      <c r="P448" s="136"/>
      <c r="S448" s="137"/>
      <c r="T448" s="138"/>
      <c r="U448" s="138"/>
    </row>
    <row r="449" spans="15:21" s="135" customFormat="1">
      <c r="O449" s="136"/>
      <c r="P449" s="136"/>
      <c r="S449" s="137"/>
      <c r="T449" s="138"/>
      <c r="U449" s="138"/>
    </row>
    <row r="450" spans="15:21" s="135" customFormat="1">
      <c r="O450" s="136"/>
      <c r="P450" s="136"/>
      <c r="S450" s="137"/>
      <c r="T450" s="138"/>
      <c r="U450" s="138"/>
    </row>
    <row r="451" spans="15:21" s="135" customFormat="1">
      <c r="O451" s="136"/>
      <c r="P451" s="136"/>
      <c r="S451" s="137"/>
      <c r="T451" s="138"/>
      <c r="U451" s="138"/>
    </row>
    <row r="452" spans="15:21" s="135" customFormat="1">
      <c r="O452" s="136"/>
      <c r="P452" s="136"/>
      <c r="S452" s="137"/>
      <c r="T452" s="138"/>
      <c r="U452" s="138"/>
    </row>
    <row r="453" spans="15:21" s="135" customFormat="1">
      <c r="O453" s="136"/>
      <c r="P453" s="136"/>
      <c r="S453" s="137"/>
      <c r="T453" s="138"/>
      <c r="U453" s="138"/>
    </row>
    <row r="454" spans="15:21" s="135" customFormat="1">
      <c r="O454" s="136"/>
      <c r="P454" s="136"/>
      <c r="S454" s="137"/>
      <c r="T454" s="138"/>
      <c r="U454" s="138"/>
    </row>
    <row r="455" spans="15:21" s="135" customFormat="1">
      <c r="O455" s="136"/>
      <c r="P455" s="136"/>
      <c r="S455" s="137"/>
      <c r="T455" s="138"/>
      <c r="U455" s="138"/>
    </row>
    <row r="456" spans="15:21" s="135" customFormat="1">
      <c r="O456" s="136"/>
      <c r="P456" s="136"/>
      <c r="S456" s="137"/>
      <c r="T456" s="138"/>
      <c r="U456" s="138"/>
    </row>
    <row r="457" spans="15:21" s="135" customFormat="1">
      <c r="O457" s="136"/>
      <c r="P457" s="136"/>
      <c r="S457" s="137"/>
      <c r="T457" s="138"/>
      <c r="U457" s="138"/>
    </row>
    <row r="458" spans="15:21" s="135" customFormat="1">
      <c r="O458" s="136"/>
      <c r="P458" s="136"/>
      <c r="S458" s="137"/>
      <c r="T458" s="138"/>
      <c r="U458" s="138"/>
    </row>
    <row r="459" spans="15:21" s="135" customFormat="1">
      <c r="O459" s="136"/>
      <c r="P459" s="136"/>
      <c r="S459" s="137"/>
      <c r="T459" s="138"/>
      <c r="U459" s="138"/>
    </row>
    <row r="460" spans="15:21" s="135" customFormat="1">
      <c r="O460" s="136"/>
      <c r="P460" s="136"/>
      <c r="S460" s="137"/>
      <c r="T460" s="138"/>
      <c r="U460" s="138"/>
    </row>
    <row r="461" spans="15:21" s="135" customFormat="1">
      <c r="O461" s="136"/>
      <c r="P461" s="136"/>
      <c r="S461" s="137"/>
      <c r="T461" s="138"/>
      <c r="U461" s="138"/>
    </row>
    <row r="462" spans="15:21" s="135" customFormat="1">
      <c r="O462" s="136"/>
      <c r="P462" s="136"/>
      <c r="S462" s="137"/>
      <c r="T462" s="138"/>
      <c r="U462" s="138"/>
    </row>
    <row r="463" spans="15:21" s="135" customFormat="1">
      <c r="O463" s="136"/>
      <c r="P463" s="136"/>
      <c r="S463" s="137"/>
      <c r="T463" s="138"/>
      <c r="U463" s="138"/>
    </row>
    <row r="464" spans="15:21" s="135" customFormat="1">
      <c r="O464" s="136"/>
      <c r="P464" s="136"/>
      <c r="S464" s="137"/>
      <c r="T464" s="138"/>
      <c r="U464" s="138"/>
    </row>
    <row r="465" spans="15:21" s="135" customFormat="1">
      <c r="O465" s="136"/>
      <c r="P465" s="136"/>
      <c r="S465" s="137"/>
      <c r="T465" s="138"/>
      <c r="U465" s="138"/>
    </row>
    <row r="466" spans="15:21" s="135" customFormat="1">
      <c r="O466" s="136"/>
      <c r="P466" s="136"/>
      <c r="S466" s="137"/>
      <c r="T466" s="138"/>
      <c r="U466" s="138"/>
    </row>
    <row r="467" spans="15:21" s="135" customFormat="1">
      <c r="O467" s="136"/>
      <c r="P467" s="136"/>
      <c r="S467" s="137"/>
      <c r="T467" s="138"/>
      <c r="U467" s="138"/>
    </row>
    <row r="468" spans="15:21" s="135" customFormat="1">
      <c r="O468" s="136"/>
      <c r="P468" s="136"/>
      <c r="S468" s="137"/>
      <c r="T468" s="138"/>
      <c r="U468" s="138"/>
    </row>
    <row r="469" spans="15:21" s="135" customFormat="1">
      <c r="O469" s="136"/>
      <c r="P469" s="136"/>
      <c r="S469" s="137"/>
      <c r="T469" s="138"/>
      <c r="U469" s="138"/>
    </row>
    <row r="470" spans="15:21" s="135" customFormat="1">
      <c r="O470" s="136"/>
      <c r="P470" s="136"/>
      <c r="S470" s="137"/>
      <c r="T470" s="138"/>
      <c r="U470" s="138"/>
    </row>
    <row r="471" spans="15:21" s="135" customFormat="1">
      <c r="O471" s="136"/>
      <c r="P471" s="136"/>
      <c r="S471" s="137"/>
      <c r="T471" s="138"/>
      <c r="U471" s="138"/>
    </row>
    <row r="472" spans="15:21" s="135" customFormat="1">
      <c r="O472" s="136"/>
      <c r="P472" s="136"/>
      <c r="S472" s="137"/>
      <c r="T472" s="138"/>
      <c r="U472" s="138"/>
    </row>
    <row r="473" spans="15:21" s="135" customFormat="1">
      <c r="O473" s="136"/>
      <c r="P473" s="136"/>
      <c r="S473" s="137"/>
      <c r="T473" s="138"/>
      <c r="U473" s="138"/>
    </row>
    <row r="474" spans="15:21" s="135" customFormat="1">
      <c r="O474" s="136"/>
      <c r="P474" s="136"/>
      <c r="S474" s="137"/>
      <c r="T474" s="138"/>
      <c r="U474" s="138"/>
    </row>
    <row r="475" spans="15:21" s="135" customFormat="1">
      <c r="O475" s="136"/>
      <c r="P475" s="136"/>
      <c r="S475" s="137"/>
      <c r="T475" s="138"/>
      <c r="U475" s="138"/>
    </row>
    <row r="476" spans="15:21" s="135" customFormat="1">
      <c r="O476" s="136"/>
      <c r="P476" s="136"/>
      <c r="S476" s="137"/>
      <c r="T476" s="138"/>
      <c r="U476" s="138"/>
    </row>
    <row r="477" spans="15:21" s="135" customFormat="1">
      <c r="O477" s="136"/>
      <c r="P477" s="136"/>
      <c r="S477" s="137"/>
      <c r="T477" s="138"/>
      <c r="U477" s="138"/>
    </row>
    <row r="478" spans="15:21" s="135" customFormat="1">
      <c r="O478" s="136"/>
      <c r="P478" s="136"/>
      <c r="S478" s="137"/>
      <c r="T478" s="138"/>
      <c r="U478" s="138"/>
    </row>
    <row r="479" spans="15:21" s="135" customFormat="1">
      <c r="O479" s="136"/>
      <c r="P479" s="136"/>
      <c r="S479" s="137"/>
      <c r="T479" s="138"/>
      <c r="U479" s="138"/>
    </row>
    <row r="480" spans="15:21" s="135" customFormat="1">
      <c r="O480" s="136"/>
      <c r="P480" s="136"/>
      <c r="S480" s="137"/>
      <c r="T480" s="138"/>
      <c r="U480" s="138"/>
    </row>
    <row r="481" spans="15:21" s="135" customFormat="1">
      <c r="O481" s="136"/>
      <c r="P481" s="136"/>
      <c r="S481" s="137"/>
      <c r="T481" s="138"/>
      <c r="U481" s="138"/>
    </row>
    <row r="482" spans="15:21" s="135" customFormat="1">
      <c r="O482" s="136"/>
      <c r="P482" s="136"/>
      <c r="S482" s="137"/>
      <c r="T482" s="138"/>
      <c r="U482" s="138"/>
    </row>
    <row r="483" spans="15:21" s="135" customFormat="1">
      <c r="O483" s="136"/>
      <c r="P483" s="136"/>
      <c r="S483" s="137"/>
      <c r="T483" s="138"/>
      <c r="U483" s="138"/>
    </row>
    <row r="484" spans="15:21" s="135" customFormat="1">
      <c r="O484" s="136"/>
      <c r="P484" s="136"/>
      <c r="S484" s="137"/>
      <c r="T484" s="138"/>
      <c r="U484" s="138"/>
    </row>
    <row r="485" spans="15:21" s="135" customFormat="1">
      <c r="O485" s="136"/>
      <c r="P485" s="136"/>
      <c r="S485" s="137"/>
      <c r="T485" s="138"/>
      <c r="U485" s="138"/>
    </row>
    <row r="486" spans="15:21" s="135" customFormat="1">
      <c r="O486" s="136"/>
      <c r="P486" s="136"/>
      <c r="S486" s="137"/>
      <c r="T486" s="138"/>
      <c r="U486" s="138"/>
    </row>
    <row r="487" spans="15:21" s="135" customFormat="1">
      <c r="O487" s="136"/>
      <c r="P487" s="136"/>
      <c r="S487" s="137"/>
      <c r="T487" s="138"/>
      <c r="U487" s="138"/>
    </row>
    <row r="488" spans="15:21" s="135" customFormat="1">
      <c r="O488" s="136"/>
      <c r="P488" s="136"/>
      <c r="S488" s="137"/>
      <c r="T488" s="138"/>
      <c r="U488" s="138"/>
    </row>
    <row r="489" spans="15:21" s="135" customFormat="1">
      <c r="O489" s="136"/>
      <c r="P489" s="136"/>
      <c r="S489" s="137"/>
      <c r="T489" s="138"/>
      <c r="U489" s="138"/>
    </row>
    <row r="490" spans="15:21" s="135" customFormat="1">
      <c r="O490" s="136"/>
      <c r="P490" s="136"/>
      <c r="S490" s="137"/>
      <c r="T490" s="138"/>
      <c r="U490" s="138"/>
    </row>
    <row r="491" spans="15:21" s="135" customFormat="1">
      <c r="O491" s="136"/>
      <c r="P491" s="136"/>
      <c r="S491" s="137"/>
      <c r="T491" s="138"/>
      <c r="U491" s="138"/>
    </row>
    <row r="492" spans="15:21" s="135" customFormat="1">
      <c r="O492" s="136"/>
      <c r="P492" s="136"/>
      <c r="S492" s="137"/>
      <c r="T492" s="138"/>
      <c r="U492" s="138"/>
    </row>
    <row r="493" spans="15:21" s="135" customFormat="1">
      <c r="O493" s="136"/>
      <c r="P493" s="136"/>
      <c r="S493" s="137"/>
      <c r="T493" s="138"/>
      <c r="U493" s="138"/>
    </row>
    <row r="494" spans="15:21" s="135" customFormat="1">
      <c r="O494" s="136"/>
      <c r="P494" s="136"/>
      <c r="S494" s="137"/>
      <c r="T494" s="138"/>
      <c r="U494" s="138"/>
    </row>
    <row r="495" spans="15:21" s="135" customFormat="1">
      <c r="O495" s="136"/>
      <c r="P495" s="136"/>
      <c r="S495" s="137"/>
      <c r="T495" s="138"/>
      <c r="U495" s="138"/>
    </row>
    <row r="496" spans="15:21" s="135" customFormat="1">
      <c r="O496" s="136"/>
      <c r="P496" s="136"/>
      <c r="S496" s="137"/>
      <c r="T496" s="138"/>
      <c r="U496" s="138"/>
    </row>
    <row r="497" spans="15:21" s="135" customFormat="1">
      <c r="O497" s="136"/>
      <c r="P497" s="136"/>
      <c r="S497" s="137"/>
      <c r="T497" s="138"/>
      <c r="U497" s="138"/>
    </row>
    <row r="498" spans="15:21" s="135" customFormat="1">
      <c r="O498" s="136"/>
      <c r="P498" s="136"/>
      <c r="S498" s="137"/>
      <c r="T498" s="138"/>
      <c r="U498" s="138"/>
    </row>
    <row r="499" spans="15:21" s="135" customFormat="1">
      <c r="O499" s="136"/>
      <c r="P499" s="136"/>
      <c r="S499" s="137"/>
      <c r="T499" s="138"/>
      <c r="U499" s="138"/>
    </row>
    <row r="500" spans="15:21" s="135" customFormat="1">
      <c r="O500" s="136"/>
      <c r="P500" s="136"/>
      <c r="S500" s="137"/>
      <c r="T500" s="138"/>
      <c r="U500" s="138"/>
    </row>
    <row r="501" spans="15:21" s="135" customFormat="1">
      <c r="O501" s="136"/>
      <c r="P501" s="136"/>
      <c r="S501" s="137"/>
      <c r="T501" s="138"/>
      <c r="U501" s="138"/>
    </row>
    <row r="502" spans="15:21" s="135" customFormat="1">
      <c r="O502" s="136"/>
      <c r="P502" s="136"/>
      <c r="S502" s="137"/>
      <c r="T502" s="138"/>
      <c r="U502" s="138"/>
    </row>
    <row r="503" spans="15:21" s="135" customFormat="1">
      <c r="O503" s="136"/>
      <c r="P503" s="136"/>
      <c r="S503" s="137"/>
      <c r="T503" s="138"/>
      <c r="U503" s="138"/>
    </row>
    <row r="504" spans="15:21" s="135" customFormat="1">
      <c r="O504" s="136"/>
      <c r="P504" s="136"/>
      <c r="S504" s="137"/>
      <c r="T504" s="138"/>
      <c r="U504" s="138"/>
    </row>
    <row r="505" spans="15:21" s="135" customFormat="1">
      <c r="O505" s="136"/>
      <c r="P505" s="136"/>
      <c r="S505" s="137"/>
      <c r="T505" s="138"/>
      <c r="U505" s="138"/>
    </row>
    <row r="506" spans="15:21" s="135" customFormat="1">
      <c r="O506" s="136"/>
      <c r="P506" s="136"/>
      <c r="S506" s="137"/>
      <c r="T506" s="138"/>
      <c r="U506" s="138"/>
    </row>
    <row r="507" spans="15:21" s="135" customFormat="1">
      <c r="O507" s="136"/>
      <c r="P507" s="136"/>
      <c r="S507" s="137"/>
      <c r="T507" s="138"/>
      <c r="U507" s="138"/>
    </row>
    <row r="508" spans="15:21" s="135" customFormat="1">
      <c r="O508" s="136"/>
      <c r="P508" s="136"/>
      <c r="S508" s="137"/>
      <c r="T508" s="138"/>
      <c r="U508" s="138"/>
    </row>
    <row r="509" spans="15:21" s="135" customFormat="1">
      <c r="O509" s="136"/>
      <c r="P509" s="136"/>
      <c r="S509" s="137"/>
      <c r="T509" s="138"/>
      <c r="U509" s="138"/>
    </row>
    <row r="510" spans="15:21" s="135" customFormat="1">
      <c r="O510" s="136"/>
      <c r="P510" s="136"/>
      <c r="S510" s="137"/>
      <c r="T510" s="138"/>
      <c r="U510" s="138"/>
    </row>
    <row r="511" spans="15:21" s="135" customFormat="1">
      <c r="O511" s="136"/>
      <c r="P511" s="136"/>
      <c r="S511" s="137"/>
      <c r="T511" s="138"/>
      <c r="U511" s="138"/>
    </row>
    <row r="512" spans="15:21" s="135" customFormat="1">
      <c r="O512" s="136"/>
      <c r="P512" s="136"/>
      <c r="S512" s="137"/>
      <c r="T512" s="138"/>
      <c r="U512" s="138"/>
    </row>
    <row r="513" spans="1:25" s="135" customFormat="1">
      <c r="O513" s="136"/>
      <c r="P513" s="136"/>
      <c r="S513" s="137"/>
      <c r="T513" s="138"/>
      <c r="U513" s="138"/>
    </row>
    <row r="514" spans="1:25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6"/>
      <c r="P514" s="136"/>
      <c r="Q514" s="135"/>
      <c r="R514" s="135"/>
      <c r="S514" s="137"/>
      <c r="T514" s="138"/>
      <c r="U514" s="138"/>
      <c r="V514" s="135"/>
      <c r="W514" s="135"/>
      <c r="X514" s="135"/>
      <c r="Y514" s="135"/>
    </row>
    <row r="515" spans="1:25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6"/>
      <c r="P515" s="136"/>
      <c r="Q515" s="135"/>
      <c r="R515" s="135"/>
      <c r="S515" s="137"/>
      <c r="T515" s="138"/>
      <c r="U515" s="138"/>
      <c r="V515" s="135"/>
      <c r="W515" s="135"/>
      <c r="X515" s="135"/>
      <c r="Y515" s="135"/>
    </row>
    <row r="516" spans="1:25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6"/>
      <c r="P516" s="136"/>
      <c r="Q516" s="135"/>
      <c r="R516" s="135"/>
      <c r="S516" s="137"/>
      <c r="T516" s="138"/>
      <c r="U516" s="138"/>
      <c r="V516" s="135"/>
      <c r="W516" s="135"/>
      <c r="X516" s="135"/>
      <c r="Y516" s="135"/>
    </row>
    <row r="517" spans="1:25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6"/>
      <c r="P517" s="136"/>
      <c r="Q517" s="135"/>
      <c r="R517" s="135"/>
      <c r="S517" s="137"/>
      <c r="T517" s="138"/>
      <c r="U517" s="138"/>
      <c r="V517" s="135"/>
      <c r="W517" s="135"/>
      <c r="X517" s="135"/>
      <c r="Y517" s="135"/>
    </row>
    <row r="518" spans="1:25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6"/>
      <c r="P518" s="136"/>
      <c r="Q518" s="135"/>
      <c r="R518" s="135"/>
      <c r="S518" s="137"/>
      <c r="T518" s="138"/>
      <c r="U518" s="138"/>
      <c r="V518" s="135"/>
      <c r="W518" s="135"/>
      <c r="X518" s="135"/>
      <c r="Y518" s="135"/>
    </row>
    <row r="519" spans="1:25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6"/>
      <c r="P519" s="136"/>
      <c r="Q519" s="135"/>
      <c r="R519" s="135"/>
      <c r="S519" s="137"/>
      <c r="T519" s="138"/>
      <c r="U519" s="138"/>
      <c r="V519" s="135"/>
      <c r="W519" s="135"/>
      <c r="X519" s="135"/>
      <c r="Y519" s="135"/>
    </row>
    <row r="520" spans="1:25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6"/>
      <c r="P520" s="136"/>
      <c r="Q520" s="135"/>
      <c r="R520" s="135"/>
      <c r="S520" s="137"/>
      <c r="T520" s="138"/>
      <c r="U520" s="138"/>
      <c r="V520" s="135"/>
      <c r="W520" s="135"/>
      <c r="X520" s="135"/>
      <c r="Y520" s="135"/>
    </row>
    <row r="521" spans="1:25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6"/>
      <c r="P521" s="136"/>
      <c r="Q521" s="135"/>
      <c r="R521" s="135"/>
      <c r="S521" s="137"/>
      <c r="T521" s="138"/>
      <c r="U521" s="138"/>
      <c r="V521" s="135"/>
      <c r="W521" s="135"/>
      <c r="X521" s="135"/>
      <c r="Y521" s="135"/>
    </row>
    <row r="522" spans="1:25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6"/>
      <c r="P522" s="136"/>
      <c r="Q522" s="135"/>
      <c r="R522" s="135"/>
      <c r="S522" s="137"/>
      <c r="T522" s="138"/>
      <c r="U522" s="138"/>
      <c r="V522" s="135"/>
      <c r="W522" s="135"/>
      <c r="X522" s="135"/>
      <c r="Y522" s="135"/>
    </row>
    <row r="523" spans="1:25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6"/>
      <c r="P523" s="136"/>
      <c r="Q523" s="135"/>
      <c r="R523" s="135"/>
      <c r="S523" s="137"/>
      <c r="T523" s="138"/>
      <c r="U523" s="138"/>
      <c r="V523" s="135"/>
      <c r="W523" s="135"/>
      <c r="X523" s="135"/>
      <c r="Y523" s="135"/>
    </row>
    <row r="524" spans="1:25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6"/>
      <c r="P524" s="136"/>
      <c r="Q524" s="135"/>
      <c r="R524" s="135"/>
      <c r="S524" s="137"/>
      <c r="T524" s="138"/>
      <c r="U524" s="138"/>
      <c r="V524" s="135"/>
      <c r="W524" s="135"/>
      <c r="X524" s="135"/>
      <c r="Y524" s="135"/>
    </row>
    <row r="525" spans="1:25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6"/>
      <c r="P525" s="136"/>
      <c r="Q525" s="135"/>
      <c r="R525" s="135"/>
      <c r="S525" s="137"/>
      <c r="T525" s="138"/>
      <c r="U525" s="138"/>
      <c r="V525" s="135"/>
      <c r="W525" s="135"/>
      <c r="X525" s="135"/>
      <c r="Y525" s="135"/>
    </row>
    <row r="526" spans="1:25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6"/>
      <c r="P526" s="136"/>
      <c r="Q526" s="135"/>
      <c r="R526" s="135"/>
      <c r="S526" s="137"/>
      <c r="T526" s="138"/>
      <c r="U526" s="138"/>
      <c r="V526" s="135"/>
      <c r="W526" s="135"/>
      <c r="X526" s="135"/>
      <c r="Y526" s="135"/>
    </row>
    <row r="527" spans="1:25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6"/>
      <c r="P527" s="136"/>
      <c r="Q527" s="135"/>
      <c r="R527" s="135"/>
      <c r="S527" s="137"/>
      <c r="T527" s="138"/>
      <c r="U527" s="138"/>
      <c r="V527" s="135"/>
      <c r="W527" s="135"/>
      <c r="X527" s="135"/>
      <c r="Y527" s="135"/>
    </row>
    <row r="528" spans="1:25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6"/>
      <c r="P528" s="136"/>
      <c r="Q528" s="135"/>
      <c r="R528" s="135"/>
      <c r="S528" s="137"/>
      <c r="T528" s="138"/>
      <c r="U528" s="138"/>
      <c r="V528" s="135"/>
      <c r="W528" s="135"/>
      <c r="X528" s="135"/>
      <c r="Y528" s="135"/>
    </row>
    <row r="529" spans="1:25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6"/>
      <c r="P529" s="136"/>
      <c r="Q529" s="135"/>
      <c r="R529" s="135"/>
      <c r="S529" s="137"/>
      <c r="T529" s="138"/>
      <c r="U529" s="138"/>
      <c r="V529" s="135"/>
      <c r="W529" s="135"/>
      <c r="X529" s="135"/>
      <c r="Y529" s="135"/>
    </row>
    <row r="530" spans="1:25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6"/>
      <c r="P530" s="136"/>
      <c r="Q530" s="135"/>
      <c r="R530" s="135"/>
      <c r="S530" s="137"/>
      <c r="T530" s="138"/>
      <c r="U530" s="138"/>
      <c r="V530" s="135"/>
      <c r="W530" s="135"/>
      <c r="X530" s="135"/>
      <c r="Y530" s="135"/>
    </row>
    <row r="531" spans="1:25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6"/>
      <c r="P531" s="136"/>
      <c r="Q531" s="135"/>
      <c r="R531" s="135"/>
      <c r="S531" s="137"/>
      <c r="T531" s="138"/>
      <c r="U531" s="138"/>
      <c r="V531" s="135"/>
      <c r="W531" s="135"/>
      <c r="X531" s="135"/>
      <c r="Y531" s="135"/>
    </row>
    <row r="532" spans="1:25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6"/>
      <c r="P532" s="136"/>
      <c r="Q532" s="135"/>
      <c r="R532" s="135"/>
      <c r="S532" s="137"/>
      <c r="T532" s="138"/>
      <c r="U532" s="138"/>
      <c r="V532" s="135"/>
      <c r="W532" s="135"/>
      <c r="X532" s="135"/>
      <c r="Y532" s="135"/>
    </row>
    <row r="533" spans="1:25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6"/>
      <c r="P533" s="136"/>
      <c r="Q533" s="135"/>
      <c r="R533" s="135"/>
      <c r="S533" s="137"/>
      <c r="T533" s="138"/>
      <c r="U533" s="138"/>
      <c r="V533" s="135"/>
      <c r="W533" s="135"/>
      <c r="X533" s="135"/>
      <c r="Y533" s="135"/>
    </row>
    <row r="534" spans="1:25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6"/>
      <c r="P534" s="136"/>
      <c r="Q534" s="135"/>
      <c r="R534" s="135"/>
      <c r="S534" s="137"/>
      <c r="T534" s="138"/>
      <c r="U534" s="138"/>
      <c r="V534" s="135"/>
      <c r="W534" s="135"/>
      <c r="X534" s="135"/>
      <c r="Y534" s="135"/>
    </row>
    <row r="535" spans="1:25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6"/>
      <c r="P535" s="136"/>
      <c r="Q535" s="135"/>
      <c r="R535" s="135"/>
      <c r="S535" s="137"/>
      <c r="T535" s="138"/>
      <c r="U535" s="138"/>
      <c r="V535" s="135"/>
      <c r="W535" s="135"/>
      <c r="X535" s="135"/>
      <c r="Y535" s="135"/>
    </row>
    <row r="536" spans="1:25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6"/>
      <c r="P536" s="136"/>
      <c r="Q536" s="135"/>
      <c r="R536" s="135"/>
      <c r="S536" s="137"/>
      <c r="T536" s="138"/>
      <c r="U536" s="138"/>
      <c r="V536" s="135"/>
      <c r="W536" s="135"/>
      <c r="X536" s="135"/>
      <c r="Y536" s="135"/>
    </row>
  </sheetData>
  <sheetProtection insertRows="0" deleteRows="0" selectLockedCells="1"/>
  <mergeCells count="16">
    <mergeCell ref="C11:E11"/>
    <mergeCell ref="C14:E14"/>
    <mergeCell ref="C15:E15"/>
    <mergeCell ref="C12:E12"/>
    <mergeCell ref="C19:F19"/>
    <mergeCell ref="W32:W39"/>
    <mergeCell ref="X32:X39"/>
    <mergeCell ref="Z32:Z39"/>
    <mergeCell ref="AA34:AD37"/>
    <mergeCell ref="K39:N39"/>
    <mergeCell ref="Y32:Y38"/>
    <mergeCell ref="D40:J40"/>
    <mergeCell ref="T41:U41"/>
    <mergeCell ref="A42:AD42"/>
    <mergeCell ref="A114:AD114"/>
    <mergeCell ref="A55:AD55"/>
  </mergeCells>
  <conditionalFormatting sqref="D56:D113 D43:D54 D115:D227">
    <cfRule type="expression" dxfId="37" priority="309" stopIfTrue="1">
      <formula>AND($C43=0,$C43&lt;&gt;"")</formula>
    </cfRule>
    <cfRule type="expression" dxfId="36" priority="310" stopIfTrue="1">
      <formula>NOT(AND($C43=0,$C43&lt;&gt;""))</formula>
    </cfRule>
  </conditionalFormatting>
  <conditionalFormatting sqref="E56:E113 E43:E54 E115:E228">
    <cfRule type="cellIs" dxfId="35" priority="307" stopIfTrue="1" operator="equal">
      <formula>1</formula>
    </cfRule>
    <cfRule type="cellIs" dxfId="34" priority="308" stopIfTrue="1" operator="notEqual">
      <formula>1</formula>
    </cfRule>
  </conditionalFormatting>
  <conditionalFormatting sqref="F56:F113 F43:F54 F115:F228">
    <cfRule type="cellIs" dxfId="33" priority="305" stopIfTrue="1" operator="equal">
      <formula>2</formula>
    </cfRule>
    <cfRule type="cellIs" dxfId="32" priority="306" stopIfTrue="1" operator="notEqual">
      <formula>2</formula>
    </cfRule>
  </conditionalFormatting>
  <conditionalFormatting sqref="G56:G113 G43:G54 G115:G228">
    <cfRule type="cellIs" dxfId="31" priority="303" stopIfTrue="1" operator="equal">
      <formula>3</formula>
    </cfRule>
    <cfRule type="cellIs" dxfId="30" priority="304" stopIfTrue="1" operator="notEqual">
      <formula>3</formula>
    </cfRule>
  </conditionalFormatting>
  <conditionalFormatting sqref="H56:H113 H43:H54 H115:H228">
    <cfRule type="cellIs" dxfId="29" priority="301" stopIfTrue="1" operator="equal">
      <formula>4</formula>
    </cfRule>
    <cfRule type="cellIs" dxfId="28" priority="302" stopIfTrue="1" operator="notEqual">
      <formula>4</formula>
    </cfRule>
  </conditionalFormatting>
  <conditionalFormatting sqref="I56:I113 I43:I54 I115:I228">
    <cfRule type="cellIs" dxfId="27" priority="299" stopIfTrue="1" operator="equal">
      <formula>5</formula>
    </cfRule>
    <cfRule type="cellIs" dxfId="26" priority="300" stopIfTrue="1" operator="notEqual">
      <formula>5</formula>
    </cfRule>
  </conditionalFormatting>
  <conditionalFormatting sqref="J56:J113 J43:J54 J115:J228">
    <cfRule type="cellIs" dxfId="25" priority="297" stopIfTrue="1" operator="equal">
      <formula>6</formula>
    </cfRule>
    <cfRule type="cellIs" dxfId="24" priority="298" stopIfTrue="1" operator="notEqual">
      <formula>6</formula>
    </cfRule>
  </conditionalFormatting>
  <conditionalFormatting sqref="W56:Z113 W43:Z54 Z115:Z226 W115:Y228">
    <cfRule type="containsText" dxfId="23" priority="290" stopIfTrue="1" operator="containsText" text="N/A">
      <formula>NOT(ISERROR(SEARCH("N/A",W43)))</formula>
    </cfRule>
  </conditionalFormatting>
  <conditionalFormatting sqref="D43:D53">
    <cfRule type="expression" dxfId="22" priority="273" stopIfTrue="1">
      <formula>AND($C43=0,$C43&lt;&gt;"")</formula>
    </cfRule>
    <cfRule type="expression" dxfId="21" priority="274" stopIfTrue="1">
      <formula>NOT(AND($C43=0,$C43&lt;&gt;""))</formula>
    </cfRule>
  </conditionalFormatting>
  <conditionalFormatting sqref="D84">
    <cfRule type="expression" dxfId="20" priority="259" stopIfTrue="1">
      <formula>AND($C84=0,$C84&lt;&gt;"")</formula>
    </cfRule>
    <cfRule type="expression" dxfId="19" priority="260" stopIfTrue="1">
      <formula>NOT(AND($C84=0,$C84&lt;&gt;""))</formula>
    </cfRule>
  </conditionalFormatting>
  <conditionalFormatting sqref="D56">
    <cfRule type="expression" dxfId="18" priority="216" stopIfTrue="1">
      <formula>AND($C56=0,$C56&lt;&gt;"")</formula>
    </cfRule>
    <cfRule type="expression" dxfId="17" priority="217" stopIfTrue="1">
      <formula>NOT(AND($C56=0,$C56&lt;&gt;""))</formula>
    </cfRule>
  </conditionalFormatting>
  <conditionalFormatting sqref="D63">
    <cfRule type="expression" dxfId="16" priority="214" stopIfTrue="1">
      <formula>AND($C63=0,$C63&lt;&gt;"")</formula>
    </cfRule>
    <cfRule type="expression" dxfId="15" priority="215" stopIfTrue="1">
      <formula>NOT(AND($C63=0,$C63&lt;&gt;""))</formula>
    </cfRule>
  </conditionalFormatting>
  <conditionalFormatting sqref="D70">
    <cfRule type="expression" dxfId="14" priority="212" stopIfTrue="1">
      <formula>AND($C70=0,$C70&lt;&gt;"")</formula>
    </cfRule>
    <cfRule type="expression" dxfId="13" priority="213" stopIfTrue="1">
      <formula>NOT(AND($C70=0,$C70&lt;&gt;""))</formula>
    </cfRule>
  </conditionalFormatting>
  <conditionalFormatting sqref="D77">
    <cfRule type="expression" dxfId="12" priority="210" stopIfTrue="1">
      <formula>AND($C77=0,$C77&lt;&gt;"")</formula>
    </cfRule>
    <cfRule type="expression" dxfId="11" priority="211" stopIfTrue="1">
      <formula>NOT(AND($C77=0,$C77&lt;&gt;""))</formula>
    </cfRule>
  </conditionalFormatting>
  <conditionalFormatting sqref="D228">
    <cfRule type="expression" dxfId="10" priority="193" stopIfTrue="1">
      <formula>AND($C228=0,$C228&lt;&gt;"")</formula>
    </cfRule>
    <cfRule type="expression" dxfId="9" priority="194" stopIfTrue="1">
      <formula>NOT(AND($C228=0,$C228&lt;&gt;""))</formula>
    </cfRule>
  </conditionalFormatting>
  <conditionalFormatting sqref="D154">
    <cfRule type="expression" dxfId="8" priority="178" stopIfTrue="1">
      <formula>AND($C154=0,$C154&lt;&gt;"")</formula>
    </cfRule>
    <cfRule type="expression" dxfId="7" priority="179" stopIfTrue="1">
      <formula>NOT(AND($C154=0,$C154&lt;&gt;""))</formula>
    </cfRule>
  </conditionalFormatting>
  <conditionalFormatting sqref="D156">
    <cfRule type="expression" dxfId="6" priority="164" stopIfTrue="1">
      <formula>AND($C156=0,$C156&lt;&gt;"")</formula>
    </cfRule>
    <cfRule type="expression" dxfId="5" priority="165" stopIfTrue="1">
      <formula>NOT(AND($C156=0,$C156&lt;&gt;""))</formula>
    </cfRule>
  </conditionalFormatting>
  <conditionalFormatting sqref="D159">
    <cfRule type="expression" dxfId="4" priority="122" stopIfTrue="1">
      <formula>AND($C159=0,$C159&lt;&gt;"")</formula>
    </cfRule>
    <cfRule type="expression" dxfId="3" priority="123" stopIfTrue="1">
      <formula>NOT(AND($C159=0,$C159&lt;&gt;""))</formula>
    </cfRule>
  </conditionalFormatting>
  <conditionalFormatting sqref="Y152:Y157 Y166:Y172 Y177:Y182 Y191:Y197 Y203:Y223">
    <cfRule type="containsText" dxfId="2" priority="19" stopIfTrue="1" operator="containsText" text="N/A">
      <formula>NOT(ISERROR(SEARCH("N/A",Y152)))</formula>
    </cfRule>
  </conditionalFormatting>
  <conditionalFormatting sqref="D203:D227">
    <cfRule type="expression" dxfId="1" priority="15" stopIfTrue="1">
      <formula>AND($C203=0,$C203&lt;&gt;"")</formula>
    </cfRule>
    <cfRule type="expression" dxfId="0" priority="16" stopIfTrue="1">
      <formula>NOT(AND($C203=0,$C203&lt;&gt;""))</formula>
    </cfRule>
  </conditionalFormatting>
  <dataValidations disablePrompts="1" count="1">
    <dataValidation type="list" allowBlank="1" showInputMessage="1" showErrorMessage="1" sqref="V56:V113 V43:V54 V115:V228">
      <formula1>SourceList</formula1>
    </dataValidation>
  </dataValidations>
  <pageMargins left="0.64" right="0.5" top="0.7" bottom="0.5" header="0.5" footer="0.5"/>
  <pageSetup paperSize="17" scale="6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E1000295-v1</vt:lpstr>
      <vt:lpstr>'E1000295-v1'!Print_Area</vt:lpstr>
    </vt:vector>
  </TitlesOfParts>
  <Company>EI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</dc:creator>
  <cp:lastModifiedBy>mjacobson</cp:lastModifiedBy>
  <cp:lastPrinted>2011-09-29T21:21:03Z</cp:lastPrinted>
  <dcterms:created xsi:type="dcterms:W3CDTF">2008-07-29T21:08:22Z</dcterms:created>
  <dcterms:modified xsi:type="dcterms:W3CDTF">2011-09-29T21:30:48Z</dcterms:modified>
</cp:coreProperties>
</file>