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405"/>
  <workbookPr autoCompressPictures="0"/>
  <bookViews>
    <workbookView xWindow="360" yWindow="1560" windowWidth="28060" windowHeight="164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E6" i="1"/>
  <c r="D6" i="1"/>
  <c r="D3" i="1"/>
  <c r="E3" i="1"/>
  <c r="F3" i="1"/>
  <c r="F2" i="1"/>
  <c r="E2" i="1"/>
  <c r="D2" i="1"/>
  <c r="F4" i="1"/>
  <c r="C4" i="1"/>
  <c r="D10" i="1"/>
  <c r="E10" i="1"/>
  <c r="F10" i="1"/>
  <c r="C10" i="1"/>
  <c r="F12" i="1"/>
  <c r="D12" i="1"/>
  <c r="D15" i="1"/>
  <c r="C12" i="1"/>
  <c r="E12" i="1"/>
  <c r="D14" i="1"/>
</calcChain>
</file>

<file path=xl/sharedStrings.xml><?xml version="1.0" encoding="utf-8"?>
<sst xmlns="http://schemas.openxmlformats.org/spreadsheetml/2006/main" count="34" uniqueCount="31">
  <si>
    <t>Radius of curvature of TS</t>
  </si>
  <si>
    <t>m</t>
  </si>
  <si>
    <t>Gap between TS and part to be measured</t>
  </si>
  <si>
    <t>mm</t>
  </si>
  <si>
    <t>nm</t>
  </si>
  <si>
    <t>Assumes diverging TS and concave part</t>
  </si>
  <si>
    <t>Assumes "Fringe" Zernikes</t>
  </si>
  <si>
    <t>Part measured aperture</t>
  </si>
  <si>
    <t>Wavefront "sag" at part plus power</t>
  </si>
  <si>
    <t xml:space="preserve">Part radius </t>
  </si>
  <si>
    <t>Vertex to vertex, no tilt</t>
  </si>
  <si>
    <t>ROC</t>
  </si>
  <si>
    <t>Aperture diameter</t>
  </si>
  <si>
    <t>R34 Reference Sphere</t>
  </si>
  <si>
    <t>R36 Reference Sphere</t>
  </si>
  <si>
    <t>DCC number</t>
  </si>
  <si>
    <t>C1102035</t>
  </si>
  <si>
    <t>C1102247</t>
  </si>
  <si>
    <t>C1002794</t>
  </si>
  <si>
    <t>Test Mass Reference Sphere</t>
  </si>
  <si>
    <t>all</t>
  </si>
  <si>
    <t>Min</t>
  </si>
  <si>
    <t>Avg</t>
  </si>
  <si>
    <t>Max</t>
  </si>
  <si>
    <t>Avg+Stdev</t>
  </si>
  <si>
    <t>Useful numbers</t>
  </si>
  <si>
    <t>range (m)</t>
  </si>
  <si>
    <t>environmental uncertainty (m)</t>
  </si>
  <si>
    <t>Measured Power</t>
  </si>
  <si>
    <t>Standard deviation in power (from avg)</t>
  </si>
  <si>
    <t>Enter Data into shaded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</si>
</sst>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2" borderId="1" xfId="0" applyFill="1" applyBorder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B30" sqref="B30"/>
    </sheetView>
  </sheetViews>
  <sheetFormatPr baseColWidth="10" defaultColWidth="8.83203125" defaultRowHeight="14" x14ac:dyDescent="0"/>
  <cols>
    <col min="1" max="1" width="14.6640625" customWidth="1"/>
    <col min="2" max="2" width="33.33203125" customWidth="1"/>
    <col min="8" max="8" width="32.33203125" customWidth="1"/>
  </cols>
  <sheetData>
    <row r="1" spans="2:8">
      <c r="C1" t="s">
        <v>21</v>
      </c>
      <c r="D1" t="s">
        <v>22</v>
      </c>
      <c r="E1" t="s">
        <v>23</v>
      </c>
      <c r="F1" t="s">
        <v>24</v>
      </c>
    </row>
    <row r="2" spans="2:8">
      <c r="B2" s="1" t="s">
        <v>0</v>
      </c>
      <c r="C2" s="4">
        <v>2100</v>
      </c>
      <c r="D2">
        <f>C2</f>
        <v>2100</v>
      </c>
      <c r="E2">
        <f>C2</f>
        <v>2100</v>
      </c>
      <c r="F2">
        <f>C2</f>
        <v>2100</v>
      </c>
      <c r="G2" t="s">
        <v>1</v>
      </c>
      <c r="H2" t="s">
        <v>5</v>
      </c>
    </row>
    <row r="3" spans="2:8">
      <c r="B3" s="1" t="s">
        <v>2</v>
      </c>
      <c r="C3" s="4">
        <v>8.1500000000000003E-2</v>
      </c>
      <c r="D3">
        <f>C3</f>
        <v>8.1500000000000003E-2</v>
      </c>
      <c r="E3">
        <f>C3</f>
        <v>8.1500000000000003E-2</v>
      </c>
      <c r="F3">
        <f>C3</f>
        <v>8.1500000000000003E-2</v>
      </c>
      <c r="G3" t="s">
        <v>1</v>
      </c>
      <c r="H3" t="s">
        <v>10</v>
      </c>
    </row>
    <row r="4" spans="2:8">
      <c r="B4" s="1" t="s">
        <v>28</v>
      </c>
      <c r="C4" s="4">
        <f>-137.1</f>
        <v>-137.1</v>
      </c>
      <c r="D4" s="4">
        <v>-136.80000000000001</v>
      </c>
      <c r="E4" s="4">
        <v>-136.19999999999999</v>
      </c>
      <c r="F4">
        <f>D4+D5</f>
        <v>-136.10000000000002</v>
      </c>
      <c r="G4" t="s">
        <v>4</v>
      </c>
      <c r="H4" t="s">
        <v>6</v>
      </c>
    </row>
    <row r="5" spans="2:8">
      <c r="B5" s="1" t="s">
        <v>29</v>
      </c>
      <c r="D5" s="4">
        <v>0.7</v>
      </c>
    </row>
    <row r="6" spans="2:8">
      <c r="B6" s="1" t="s">
        <v>7</v>
      </c>
      <c r="C6" s="4">
        <v>160</v>
      </c>
      <c r="D6">
        <f>C6</f>
        <v>160</v>
      </c>
      <c r="E6">
        <f>C6</f>
        <v>160</v>
      </c>
      <c r="F6">
        <f>C6</f>
        <v>160</v>
      </c>
      <c r="G6" t="s">
        <v>3</v>
      </c>
      <c r="H6" s="4" t="s">
        <v>30</v>
      </c>
    </row>
    <row r="8" spans="2:8">
      <c r="B8" s="1"/>
    </row>
    <row r="9" spans="2:8">
      <c r="B9" s="1"/>
    </row>
    <row r="10" spans="2:8">
      <c r="B10" s="1" t="s">
        <v>8</v>
      </c>
      <c r="C10">
        <f>((C6)^2)/((8*(C2+C3)*1000))+(C4*0.000001)</f>
        <v>1.3866503877825694E-3</v>
      </c>
      <c r="D10">
        <f t="shared" ref="D10:F10" si="0">((D6)^2)/((8*(D2+D3)*1000))+(D4*0.000001)</f>
        <v>1.3869503877825694E-3</v>
      </c>
      <c r="E10">
        <f t="shared" si="0"/>
        <v>1.3875503877825695E-3</v>
      </c>
      <c r="F10">
        <f t="shared" si="0"/>
        <v>1.3876503877825693E-3</v>
      </c>
      <c r="G10" t="s">
        <v>3</v>
      </c>
    </row>
    <row r="11" spans="2:8">
      <c r="B11" s="1"/>
    </row>
    <row r="12" spans="2:8">
      <c r="B12" s="2" t="s">
        <v>9</v>
      </c>
      <c r="C12" s="3">
        <f>(C6^2)/(8*C10*1000)</f>
        <v>2307.7193993485321</v>
      </c>
      <c r="D12" s="3">
        <f>(D6^2)/(8*D10*1000)</f>
        <v>2307.22023526458</v>
      </c>
      <c r="E12" s="3">
        <f>(E6^2)/(8*E10*1000)</f>
        <v>2306.2225546373766</v>
      </c>
      <c r="F12" s="3">
        <f>(F6^2)/(8*F10*1000)</f>
        <v>2306.0563584128131</v>
      </c>
      <c r="G12" s="3" t="s">
        <v>1</v>
      </c>
    </row>
    <row r="14" spans="2:8">
      <c r="B14" t="s">
        <v>26</v>
      </c>
      <c r="D14">
        <f>E12-C12</f>
        <v>-1.4968447111555179</v>
      </c>
    </row>
    <row r="15" spans="2:8">
      <c r="B15" t="s">
        <v>27</v>
      </c>
      <c r="D15">
        <f>F12-D12</f>
        <v>-1.1638768517668723</v>
      </c>
    </row>
    <row r="20" spans="1:4">
      <c r="B20" s="2" t="s">
        <v>25</v>
      </c>
    </row>
    <row r="21" spans="1:4" ht="28">
      <c r="A21" t="s">
        <v>15</v>
      </c>
      <c r="C21" s="1" t="s">
        <v>12</v>
      </c>
      <c r="D21" t="s">
        <v>11</v>
      </c>
    </row>
    <row r="22" spans="1:4">
      <c r="A22" t="s">
        <v>16</v>
      </c>
      <c r="B22" t="s">
        <v>14</v>
      </c>
      <c r="C22">
        <v>260</v>
      </c>
      <c r="D22">
        <v>35.750999999999998</v>
      </c>
    </row>
    <row r="23" spans="1:4">
      <c r="A23" t="s">
        <v>17</v>
      </c>
      <c r="B23" t="s">
        <v>13</v>
      </c>
      <c r="C23">
        <v>260</v>
      </c>
      <c r="D23">
        <v>33.74</v>
      </c>
    </row>
    <row r="24" spans="1:4">
      <c r="A24" t="s">
        <v>18</v>
      </c>
      <c r="B24" t="s">
        <v>19</v>
      </c>
      <c r="C24" t="s">
        <v>20</v>
      </c>
      <c r="D24">
        <v>2100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Zygo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Chris</dc:creator>
  <cp:lastModifiedBy>GariLynn Billingsley</cp:lastModifiedBy>
  <dcterms:created xsi:type="dcterms:W3CDTF">2011-06-11T00:17:56Z</dcterms:created>
  <dcterms:modified xsi:type="dcterms:W3CDTF">2011-10-28T22:50:18Z</dcterms:modified>
</cp:coreProperties>
</file>