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94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B33" i="1" l="1"/>
  <c r="B32" i="1"/>
  <c r="D27" i="1"/>
  <c r="D26" i="1"/>
  <c r="D28" i="1" s="1"/>
  <c r="B16" i="1"/>
  <c r="E29" i="1" l="1"/>
  <c r="E27" i="1"/>
  <c r="F27" i="1" s="1"/>
  <c r="E28" i="1"/>
  <c r="F28" i="1" s="1"/>
  <c r="E26" i="1"/>
  <c r="F26" i="1" s="1"/>
  <c r="D29" i="1"/>
  <c r="F29" i="1" l="1"/>
</calcChain>
</file>

<file path=xl/sharedStrings.xml><?xml version="1.0" encoding="utf-8"?>
<sst xmlns="http://schemas.openxmlformats.org/spreadsheetml/2006/main" count="32" uniqueCount="29">
  <si>
    <t>OPTIC</t>
  </si>
  <si>
    <t>Measured Thickness</t>
  </si>
  <si>
    <t>Left</t>
  </si>
  <si>
    <t>Right</t>
  </si>
  <si>
    <t>Diameter</t>
  </si>
  <si>
    <t>Front</t>
  </si>
  <si>
    <t>Back</t>
  </si>
  <si>
    <t>Ave Dia</t>
  </si>
  <si>
    <t>Radius</t>
  </si>
  <si>
    <t>Front (S1) Left</t>
  </si>
  <si>
    <t>Front (S1) Right</t>
  </si>
  <si>
    <t>Back (S2) Left</t>
  </si>
  <si>
    <t>Back (S2) Right</t>
  </si>
  <si>
    <t>"Leveled"</t>
  </si>
  <si>
    <t>Measured</t>
  </si>
  <si>
    <t>Difference</t>
  </si>
  <si>
    <t>Fiducials horizontal within:</t>
  </si>
  <si>
    <t>Fiducial elevations</t>
  </si>
  <si>
    <t>Elevations are relative to the top of the optic</t>
  </si>
  <si>
    <t>Elevation measurements are to the center of the 0.25 wide fiducials</t>
  </si>
  <si>
    <t>Refer to Q1100083 for the detailed procedure</t>
  </si>
  <si>
    <t>Bottom</t>
  </si>
  <si>
    <t>Top (↑)</t>
  </si>
  <si>
    <t>The barrel of the optic was rested on two strips of 2" wide Kapton tape directly on the granite plate.</t>
  </si>
  <si>
    <t>"Leveled/rotated" in Excel, relative to the Front data</t>
  </si>
  <si>
    <t>Front and Back are at the extents of the fidicials</t>
  </si>
  <si>
    <t>All dimensions in mm; all orientation references are relative to the D070091 print (arrow top)</t>
  </si>
  <si>
    <t>IMCF-03</t>
  </si>
  <si>
    <t>DCC#: E1200440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</si>
</sst>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66675</xdr:rowOff>
    </xdr:from>
    <xdr:to>
      <xdr:col>7</xdr:col>
      <xdr:colOff>61629</xdr:colOff>
      <xdr:row>47</xdr:row>
      <xdr:rowOff>9524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8" t="24411" r="9337" b="24344"/>
        <a:stretch/>
      </xdr:blipFill>
      <xdr:spPr>
        <a:xfrm>
          <a:off x="47625" y="6353175"/>
          <a:ext cx="5147979" cy="2609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F8" sqref="F8"/>
    </sheetView>
  </sheetViews>
  <sheetFormatPr defaultRowHeight="15" x14ac:dyDescent="0.25"/>
  <cols>
    <col min="1" max="1" width="11" customWidth="1"/>
    <col min="3" max="3" width="10.42578125" customWidth="1"/>
    <col min="4" max="4" width="11" customWidth="1"/>
    <col min="5" max="5" width="10.42578125" customWidth="1"/>
    <col min="6" max="6" width="11.5703125" customWidth="1"/>
    <col min="7" max="7" width="13.42578125" customWidth="1"/>
  </cols>
  <sheetData>
    <row r="1" spans="1:3" x14ac:dyDescent="0.25">
      <c r="A1" t="s">
        <v>0</v>
      </c>
      <c r="B1" t="s">
        <v>27</v>
      </c>
    </row>
    <row r="2" spans="1:3" x14ac:dyDescent="0.25">
      <c r="A2" t="s">
        <v>28</v>
      </c>
    </row>
    <row r="3" spans="1:3" x14ac:dyDescent="0.25">
      <c r="A3" t="s">
        <v>26</v>
      </c>
    </row>
    <row r="4" spans="1:3" x14ac:dyDescent="0.25">
      <c r="A4" t="s">
        <v>20</v>
      </c>
    </row>
    <row r="6" spans="1:3" x14ac:dyDescent="0.25">
      <c r="A6" t="s">
        <v>1</v>
      </c>
    </row>
    <row r="7" spans="1:3" x14ac:dyDescent="0.25">
      <c r="A7" t="s">
        <v>22</v>
      </c>
      <c r="B7" s="1">
        <v>74.400000000000006</v>
      </c>
      <c r="C7" s="1"/>
    </row>
    <row r="8" spans="1:3" x14ac:dyDescent="0.25">
      <c r="A8" t="s">
        <v>21</v>
      </c>
      <c r="B8" s="1">
        <v>74.34</v>
      </c>
      <c r="C8" s="1"/>
    </row>
    <row r="9" spans="1:3" x14ac:dyDescent="0.25">
      <c r="A9" t="s">
        <v>2</v>
      </c>
      <c r="B9" s="1">
        <v>73.56</v>
      </c>
      <c r="C9" s="1"/>
    </row>
    <row r="10" spans="1:3" x14ac:dyDescent="0.25">
      <c r="A10" t="s">
        <v>3</v>
      </c>
      <c r="B10" s="1">
        <v>74.87</v>
      </c>
      <c r="C10" s="1"/>
    </row>
    <row r="11" spans="1:3" x14ac:dyDescent="0.25">
      <c r="B11" s="1"/>
      <c r="C11" s="1"/>
    </row>
    <row r="12" spans="1:3" x14ac:dyDescent="0.25">
      <c r="A12" t="s">
        <v>4</v>
      </c>
      <c r="B12" s="1"/>
      <c r="C12" s="1"/>
    </row>
    <row r="13" spans="1:3" x14ac:dyDescent="0.25">
      <c r="A13" t="s">
        <v>5</v>
      </c>
      <c r="B13" s="1">
        <v>150.78</v>
      </c>
      <c r="C13" s="1"/>
    </row>
    <row r="14" spans="1:3" x14ac:dyDescent="0.25">
      <c r="A14" t="s">
        <v>6</v>
      </c>
      <c r="B14" s="1">
        <v>150.80000000000001</v>
      </c>
      <c r="C14" s="1"/>
    </row>
    <row r="15" spans="1:3" x14ac:dyDescent="0.25">
      <c r="A15" t="s">
        <v>7</v>
      </c>
      <c r="B15" s="1">
        <f>(B13+B14)/2</f>
        <v>150.79000000000002</v>
      </c>
      <c r="C15" s="1"/>
    </row>
    <row r="16" spans="1:3" x14ac:dyDescent="0.25">
      <c r="A16" t="s">
        <v>8</v>
      </c>
      <c r="B16" s="1">
        <f>B15/2</f>
        <v>75.39500000000001</v>
      </c>
      <c r="C16" s="1"/>
    </row>
    <row r="17" spans="1:7" x14ac:dyDescent="0.25">
      <c r="B17" s="1"/>
    </row>
    <row r="18" spans="1:7" x14ac:dyDescent="0.25">
      <c r="A18" t="s">
        <v>23</v>
      </c>
      <c r="B18" s="1"/>
    </row>
    <row r="20" spans="1:7" x14ac:dyDescent="0.25">
      <c r="A20" t="s">
        <v>17</v>
      </c>
    </row>
    <row r="21" spans="1:7" x14ac:dyDescent="0.25">
      <c r="A21" t="s">
        <v>18</v>
      </c>
    </row>
    <row r="22" spans="1:7" x14ac:dyDescent="0.25">
      <c r="A22" t="s">
        <v>25</v>
      </c>
    </row>
    <row r="23" spans="1:7" x14ac:dyDescent="0.25">
      <c r="A23" t="s">
        <v>19</v>
      </c>
    </row>
    <row r="24" spans="1:7" x14ac:dyDescent="0.25">
      <c r="A24" t="s">
        <v>24</v>
      </c>
    </row>
    <row r="25" spans="1:7" x14ac:dyDescent="0.25">
      <c r="C25" t="s">
        <v>14</v>
      </c>
      <c r="D25" t="s">
        <v>13</v>
      </c>
      <c r="E25" t="s">
        <v>8</v>
      </c>
      <c r="F25" t="s">
        <v>15</v>
      </c>
    </row>
    <row r="26" spans="1:7" x14ac:dyDescent="0.25">
      <c r="A26" t="s">
        <v>9</v>
      </c>
      <c r="C26" s="1">
        <v>75.53</v>
      </c>
      <c r="D26" s="1">
        <f>(C26+C27)/2</f>
        <v>75.39500000000001</v>
      </c>
      <c r="E26" s="1">
        <f>B16</f>
        <v>75.39500000000001</v>
      </c>
      <c r="F26" s="1">
        <f>D26-E26</f>
        <v>0</v>
      </c>
      <c r="G26" s="1"/>
    </row>
    <row r="27" spans="1:7" x14ac:dyDescent="0.25">
      <c r="A27" t="s">
        <v>10</v>
      </c>
      <c r="C27" s="1">
        <v>75.260000000000005</v>
      </c>
      <c r="D27" s="1">
        <f>(C26+C27)/2</f>
        <v>75.39500000000001</v>
      </c>
      <c r="E27" s="1">
        <f>B16</f>
        <v>75.39500000000001</v>
      </c>
      <c r="F27" s="1">
        <f t="shared" ref="F27:F29" si="0">D27-E27</f>
        <v>0</v>
      </c>
      <c r="G27" s="1"/>
    </row>
    <row r="28" spans="1:7" x14ac:dyDescent="0.25">
      <c r="A28" t="s">
        <v>11</v>
      </c>
      <c r="C28" s="1">
        <v>75.42</v>
      </c>
      <c r="D28" s="1">
        <f>C28+D26-C26</f>
        <v>75.284999999999997</v>
      </c>
      <c r="E28" s="1">
        <f>B16</f>
        <v>75.39500000000001</v>
      </c>
      <c r="F28" s="1">
        <f t="shared" si="0"/>
        <v>-0.11000000000001364</v>
      </c>
      <c r="G28" s="1"/>
    </row>
    <row r="29" spans="1:7" x14ac:dyDescent="0.25">
      <c r="A29" t="s">
        <v>12</v>
      </c>
      <c r="C29" s="1">
        <v>75.36</v>
      </c>
      <c r="D29" s="1">
        <f>C29+D27-C27</f>
        <v>75.49499999999999</v>
      </c>
      <c r="E29" s="1">
        <f>B16</f>
        <v>75.39500000000001</v>
      </c>
      <c r="F29" s="1">
        <f t="shared" si="0"/>
        <v>9.9999999999980105E-2</v>
      </c>
      <c r="G29" s="1"/>
    </row>
    <row r="31" spans="1:7" x14ac:dyDescent="0.25">
      <c r="A31" t="s">
        <v>16</v>
      </c>
    </row>
    <row r="32" spans="1:7" x14ac:dyDescent="0.25">
      <c r="A32" t="s">
        <v>2</v>
      </c>
      <c r="B32" s="1">
        <f>ABS(C26-C28)</f>
        <v>0.10999999999999943</v>
      </c>
    </row>
    <row r="33" spans="1:2" x14ac:dyDescent="0.25">
      <c r="A33" t="s">
        <v>3</v>
      </c>
      <c r="B33" s="1">
        <f>ABS(C27-C29)</f>
        <v>9.9999999999994316E-2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Lewis</dc:creator>
  <cp:lastModifiedBy>Jeff Lewis</cp:lastModifiedBy>
  <dcterms:created xsi:type="dcterms:W3CDTF">2011-12-09T00:24:54Z</dcterms:created>
  <dcterms:modified xsi:type="dcterms:W3CDTF">2012-05-01T21:17:39Z</dcterms:modified>
</cp:coreProperties>
</file>