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oyne\Desktop\"/>
    </mc:Choice>
  </mc:AlternateContent>
  <bookViews>
    <workbookView xWindow="0" yWindow="0" windowWidth="12972" windowHeight="6288" tabRatio="496"/>
  </bookViews>
  <sheets>
    <sheet name="summary" sheetId="2" r:id="rId1"/>
    <sheet name="Subsystems" sheetId="1" r:id="rId2"/>
  </sheets>
  <definedNames>
    <definedName name="_xlnm.Print_Area" localSheetId="1">Subsystems!$A$1:$Q$193</definedName>
    <definedName name="_xlnm.Print_Titles" localSheetId="1">Subsystems!$1:$3</definedName>
  </definedNames>
  <calcPr calcId="152511"/>
</workbook>
</file>

<file path=xl/calcChain.xml><?xml version="1.0" encoding="utf-8"?>
<calcChain xmlns="http://schemas.openxmlformats.org/spreadsheetml/2006/main">
  <c r="J12" i="2" l="1"/>
  <c r="N128" i="1"/>
  <c r="M128" i="1"/>
  <c r="L128" i="1"/>
  <c r="D10" i="2" l="1"/>
  <c r="J6" i="2" l="1"/>
  <c r="I6" i="2"/>
  <c r="K6" i="2" l="1"/>
  <c r="L58" i="1" l="1"/>
  <c r="M58" i="1"/>
  <c r="J10" i="2" s="1"/>
  <c r="I10" i="2"/>
  <c r="I12" i="2"/>
  <c r="J13" i="2"/>
  <c r="I13" i="2"/>
  <c r="K13" i="2" s="1"/>
  <c r="L40" i="1"/>
  <c r="I9" i="2"/>
  <c r="M40" i="1"/>
  <c r="J9" i="2"/>
  <c r="E5" i="2"/>
  <c r="E6" i="2"/>
  <c r="E7" i="2"/>
  <c r="E8" i="2"/>
  <c r="E9" i="2"/>
  <c r="E10" i="2"/>
  <c r="E11" i="2"/>
  <c r="F11" i="2" s="1"/>
  <c r="G11" i="2" s="1"/>
  <c r="E12" i="2"/>
  <c r="E13" i="2"/>
  <c r="C5" i="2"/>
  <c r="D5" i="2"/>
  <c r="C6" i="2"/>
  <c r="D6" i="2"/>
  <c r="C7" i="2"/>
  <c r="D7" i="2"/>
  <c r="C8" i="2"/>
  <c r="D8" i="2"/>
  <c r="C9" i="2"/>
  <c r="D9" i="2"/>
  <c r="C10" i="2"/>
  <c r="C11" i="2"/>
  <c r="D11" i="2"/>
  <c r="C12" i="2"/>
  <c r="D12" i="2"/>
  <c r="C13" i="2"/>
  <c r="D13" i="2"/>
  <c r="L21" i="1"/>
  <c r="I5" i="2"/>
  <c r="I7" i="2"/>
  <c r="K7" i="2" s="1"/>
  <c r="I8" i="2"/>
  <c r="K8" i="2" s="1"/>
  <c r="I11" i="2"/>
  <c r="M21" i="1"/>
  <c r="J5" i="2" s="1"/>
  <c r="J7" i="2"/>
  <c r="J8" i="2"/>
  <c r="J11" i="2"/>
  <c r="M62" i="1"/>
  <c r="L62" i="1"/>
  <c r="B191" i="1"/>
  <c r="B187" i="1"/>
  <c r="B185" i="1"/>
  <c r="B192" i="1"/>
  <c r="B190" i="1"/>
  <c r="B186" i="1"/>
  <c r="F5" i="2" l="1"/>
  <c r="G5" i="2" s="1"/>
  <c r="F13" i="2"/>
  <c r="G13" i="2" s="1"/>
  <c r="K9" i="2"/>
  <c r="K11" i="2"/>
  <c r="F8" i="2"/>
  <c r="G8" i="2" s="1"/>
  <c r="K10" i="2"/>
  <c r="K12" i="2"/>
  <c r="J15" i="2"/>
  <c r="F6" i="2"/>
  <c r="G6" i="2" s="1"/>
  <c r="F9" i="2"/>
  <c r="G9" i="2" s="1"/>
  <c r="F7" i="2"/>
  <c r="G7" i="2" s="1"/>
  <c r="I15" i="2"/>
  <c r="K5" i="2"/>
  <c r="F12" i="2"/>
  <c r="G12" i="2" s="1"/>
  <c r="D15" i="2"/>
  <c r="E15" i="2"/>
  <c r="B188" i="1"/>
  <c r="B194" i="1"/>
  <c r="F10" i="2"/>
  <c r="C15" i="2"/>
  <c r="K15" i="2" l="1"/>
  <c r="F15" i="2"/>
  <c r="G10" i="2"/>
  <c r="G15" i="2" l="1"/>
</calcChain>
</file>

<file path=xl/sharedStrings.xml><?xml version="1.0" encoding="utf-8"?>
<sst xmlns="http://schemas.openxmlformats.org/spreadsheetml/2006/main" count="1478" uniqueCount="414">
  <si>
    <t>COC</t>
  </si>
  <si>
    <t>IO</t>
  </si>
  <si>
    <t>PSL</t>
  </si>
  <si>
    <t>Subsystem</t>
  </si>
  <si>
    <t>AOS - TCS</t>
  </si>
  <si>
    <t>AOS - TMS</t>
  </si>
  <si>
    <t>SUS</t>
  </si>
  <si>
    <t>AOS - OpLev</t>
  </si>
  <si>
    <t>AOS - IAS</t>
  </si>
  <si>
    <t>R. Savage</t>
  </si>
  <si>
    <t>D. Cook</t>
  </si>
  <si>
    <t>FMP</t>
  </si>
  <si>
    <t>DAQ</t>
  </si>
  <si>
    <t>ISC</t>
  </si>
  <si>
    <t>E. Gustafson</t>
  </si>
  <si>
    <t>S. Anderson</t>
  </si>
  <si>
    <t>B. Willke</t>
  </si>
  <si>
    <t>D. Coyne</t>
  </si>
  <si>
    <t>J. Betzwieser</t>
  </si>
  <si>
    <t>AOS - PCal</t>
  </si>
  <si>
    <t>SEI</t>
  </si>
  <si>
    <t>A. Brooks</t>
  </si>
  <si>
    <t>A. Heptonstall</t>
  </si>
  <si>
    <t>J. Worden</t>
  </si>
  <si>
    <t>DCS</t>
  </si>
  <si>
    <t>Instance</t>
  </si>
  <si>
    <t>L1</t>
  </si>
  <si>
    <t>H1</t>
  </si>
  <si>
    <t xml:space="preserve">aLIGO Fabrication Acceptance Review Tracking </t>
  </si>
  <si>
    <t>Punch List Closed</t>
  </si>
  <si>
    <t>Comments/Status</t>
  </si>
  <si>
    <t>E1200038</t>
  </si>
  <si>
    <t>E1200039</t>
  </si>
  <si>
    <t>NA</t>
  </si>
  <si>
    <t>HAM ISI</t>
  </si>
  <si>
    <t>L1 HAM2</t>
  </si>
  <si>
    <t>L1 HAM3</t>
  </si>
  <si>
    <t>L1 HAM4</t>
  </si>
  <si>
    <t>L1 HAM5</t>
  </si>
  <si>
    <t>L1 HAM6</t>
  </si>
  <si>
    <t>H1 HAM2</t>
  </si>
  <si>
    <t>H1 HAM3</t>
  </si>
  <si>
    <t>H1 HAM4</t>
  </si>
  <si>
    <t>H1 HAM5</t>
  </si>
  <si>
    <t>H1 HAM6</t>
  </si>
  <si>
    <t>I1 HAM2</t>
  </si>
  <si>
    <t>I1 HAM3</t>
  </si>
  <si>
    <t>I1 HAM4</t>
  </si>
  <si>
    <t>I1 HAM5</t>
  </si>
  <si>
    <t>I1 HAM6</t>
  </si>
  <si>
    <t>BSC ISI</t>
  </si>
  <si>
    <t>L1 BSC1</t>
  </si>
  <si>
    <t>L1 BSC2</t>
  </si>
  <si>
    <t>L1 BSC3</t>
  </si>
  <si>
    <t>L1 BSC4</t>
  </si>
  <si>
    <t>L1 BSC5</t>
  </si>
  <si>
    <t>H1 BSC1</t>
  </si>
  <si>
    <t>H1 BSC2</t>
  </si>
  <si>
    <t>H1 BSC3</t>
  </si>
  <si>
    <t>H1 BSC9</t>
  </si>
  <si>
    <t>H1 BSC10</t>
  </si>
  <si>
    <t>I1 BSC1</t>
  </si>
  <si>
    <t>I1 BSC2</t>
  </si>
  <si>
    <t>I1 BSC3</t>
  </si>
  <si>
    <t>I1 BSC4</t>
  </si>
  <si>
    <t>I1 BSC5</t>
  </si>
  <si>
    <t>HEPI</t>
  </si>
  <si>
    <t>L1 HAM1</t>
  </si>
  <si>
    <t>L1 Corner Pump Station</t>
  </si>
  <si>
    <t>L1 Xend Pump Station</t>
  </si>
  <si>
    <t>L1 Yend Pump Station</t>
  </si>
  <si>
    <t>H1 HAM1</t>
  </si>
  <si>
    <t>H1 Corner Pump Station</t>
  </si>
  <si>
    <t>H1 Xend Pump Station</t>
  </si>
  <si>
    <t>H1 Yend Pump Station</t>
  </si>
  <si>
    <t>I1 BSC Pier Units</t>
  </si>
  <si>
    <t>I1 Pump Stations</t>
  </si>
  <si>
    <t>Quad</t>
  </si>
  <si>
    <t>E1201038</t>
  </si>
  <si>
    <t>L1 ITMX</t>
  </si>
  <si>
    <t>L1 ITMY</t>
  </si>
  <si>
    <t>L1 ETMX</t>
  </si>
  <si>
    <t>L1 ETMY</t>
  </si>
  <si>
    <t>H1 ITMX</t>
  </si>
  <si>
    <t>H1 ITMY</t>
  </si>
  <si>
    <t>H1 ETMX</t>
  </si>
  <si>
    <t>H1 ETMY</t>
  </si>
  <si>
    <t>I1 #1</t>
  </si>
  <si>
    <t>I1 #2</t>
  </si>
  <si>
    <t>I1 #3</t>
  </si>
  <si>
    <t>I1 #4</t>
  </si>
  <si>
    <t>BS</t>
  </si>
  <si>
    <t>L1 BS</t>
  </si>
  <si>
    <t>H1 BS</t>
  </si>
  <si>
    <t>I1 BS</t>
  </si>
  <si>
    <t>E1201039</t>
  </si>
  <si>
    <t>E1300699</t>
  </si>
  <si>
    <t>E1300712</t>
  </si>
  <si>
    <t>HLTS</t>
  </si>
  <si>
    <t>E1201041</t>
  </si>
  <si>
    <t>L1 PR3</t>
  </si>
  <si>
    <t>L1 SR3</t>
  </si>
  <si>
    <t>H1 PR3</t>
  </si>
  <si>
    <t>H1 SR3</t>
  </si>
  <si>
    <t>I1 PR3</t>
  </si>
  <si>
    <t>I1 SR3</t>
  </si>
  <si>
    <t>HSTS</t>
  </si>
  <si>
    <t>L1 MC1</t>
  </si>
  <si>
    <t>L1 MC2</t>
  </si>
  <si>
    <t>L1 MC3</t>
  </si>
  <si>
    <t>L1 PRM</t>
  </si>
  <si>
    <t>L1 PR2</t>
  </si>
  <si>
    <t>L1 SR2</t>
  </si>
  <si>
    <t>L1 SRM</t>
  </si>
  <si>
    <t>H1 MC1</t>
  </si>
  <si>
    <t>H1 MC2</t>
  </si>
  <si>
    <t>H1 MC3</t>
  </si>
  <si>
    <t>H1 PRM</t>
  </si>
  <si>
    <t>H1 PR2</t>
  </si>
  <si>
    <t>H1 SR2</t>
  </si>
  <si>
    <t>H1 SRM</t>
  </si>
  <si>
    <t>I1 MC1</t>
  </si>
  <si>
    <t>I1 MC2</t>
  </si>
  <si>
    <t>I1 MC3</t>
  </si>
  <si>
    <t>I1 PRM</t>
  </si>
  <si>
    <t>I1 PR2</t>
  </si>
  <si>
    <t>I1 SR2</t>
  </si>
  <si>
    <t>I1 SRM</t>
  </si>
  <si>
    <t>E1201042</t>
  </si>
  <si>
    <t>E1300513</t>
  </si>
  <si>
    <t>E1300497</t>
  </si>
  <si>
    <t>E1300514</t>
  </si>
  <si>
    <t>OMC</t>
  </si>
  <si>
    <t>L1 OMC</t>
  </si>
  <si>
    <t>H1 OMC</t>
  </si>
  <si>
    <t>I1 OMC</t>
  </si>
  <si>
    <t>E1201043</t>
  </si>
  <si>
    <t>E1200685</t>
  </si>
  <si>
    <t>E1200686</t>
  </si>
  <si>
    <t>E1200687</t>
  </si>
  <si>
    <t>E1201013</t>
  </si>
  <si>
    <t>IO on PSL Table</t>
  </si>
  <si>
    <t>IO Tables</t>
  </si>
  <si>
    <t>EOM</t>
  </si>
  <si>
    <t>IO in HAM2</t>
  </si>
  <si>
    <t>IO in HAM3</t>
  </si>
  <si>
    <t>HAM Aux Sus</t>
  </si>
  <si>
    <t>Power Control</t>
  </si>
  <si>
    <t>IMC</t>
  </si>
  <si>
    <t>IFI</t>
  </si>
  <si>
    <t>T1300607</t>
  </si>
  <si>
    <t>T1300608</t>
  </si>
  <si>
    <t>T1300021</t>
  </si>
  <si>
    <t>T1300022</t>
  </si>
  <si>
    <t>T1300023</t>
  </si>
  <si>
    <t>T1300020</t>
  </si>
  <si>
    <t>T1300089</t>
  </si>
  <si>
    <t>T1300090</t>
  </si>
  <si>
    <t>T1300091</t>
  </si>
  <si>
    <t>L1, H1, I1</t>
  </si>
  <si>
    <t>Subassembly</t>
  </si>
  <si>
    <t>Facility Modifications</t>
  </si>
  <si>
    <t>Tooling</t>
  </si>
  <si>
    <t>Software</t>
  </si>
  <si>
    <t>L1, H1</t>
  </si>
  <si>
    <t>E1300460</t>
  </si>
  <si>
    <t>E1300450</t>
  </si>
  <si>
    <t>E1300451</t>
  </si>
  <si>
    <t>E1300452</t>
  </si>
  <si>
    <t>E1300536</t>
  </si>
  <si>
    <t>E1200026</t>
  </si>
  <si>
    <t>TBD</t>
  </si>
  <si>
    <t>E1300212</t>
  </si>
  <si>
    <t>AOS - SLC &amp; VP</t>
  </si>
  <si>
    <t>RH</t>
  </si>
  <si>
    <t>HWS</t>
  </si>
  <si>
    <t>CO2P</t>
  </si>
  <si>
    <t>E1200636</t>
  </si>
  <si>
    <t>L1 EndX</t>
  </si>
  <si>
    <t>L1 EndY</t>
  </si>
  <si>
    <t>H1 EndX</t>
  </si>
  <si>
    <t>H1 EndY</t>
  </si>
  <si>
    <t>I1 EndX</t>
  </si>
  <si>
    <t>I1 EndY</t>
  </si>
  <si>
    <t>E1300362</t>
  </si>
  <si>
    <t>E1300363</t>
  </si>
  <si>
    <t>E1300361</t>
  </si>
  <si>
    <t>E1300360</t>
  </si>
  <si>
    <t>E1300359</t>
  </si>
  <si>
    <t>Review Content</t>
  </si>
  <si>
    <t>Going slowly: in some cases, FMP just paid the bill. I'm still looking for a few documents.</t>
  </si>
  <si>
    <t>L1 documentation has proved a challenge. 
Checking docs on high value contracts</t>
  </si>
  <si>
    <t>I1 HAM Pier Units</t>
  </si>
  <si>
    <t>AOS - Video System</t>
  </si>
  <si>
    <t>Custom Optics</t>
  </si>
  <si>
    <t>LSC Real-Time Model</t>
  </si>
  <si>
    <t>most documentation done; all H1 &amp; L1 test docs done</t>
  </si>
  <si>
    <t>most common documentation done; all component tests done</t>
  </si>
  <si>
    <t>E1300547</t>
  </si>
  <si>
    <t>Acceptance Report
(template E1300457)</t>
  </si>
  <si>
    <t>Acceptance Review
Report</t>
  </si>
  <si>
    <t>Punch List</t>
  </si>
  <si>
    <t>L1300227</t>
  </si>
  <si>
    <t>see individual
reports</t>
  </si>
  <si>
    <t>see individual
lists</t>
  </si>
  <si>
    <t>punch list has been addressed;
responses under review</t>
  </si>
  <si>
    <t>Notes&amp;Changes
E1200039</t>
  </si>
  <si>
    <t>section 5 of
E1100716</t>
  </si>
  <si>
    <t>E1200684</t>
  </si>
  <si>
    <t>RF Sources &amp; Distribution</t>
  </si>
  <si>
    <t>Demodulators &amp; PFDs</t>
  </si>
  <si>
    <t>Signal Conditioning Electronics</t>
  </si>
  <si>
    <t>Common Mode Servos &amp; SM Summing</t>
  </si>
  <si>
    <t>Tip-Tilt Mounts</t>
  </si>
  <si>
    <t>Beam Diverters</t>
  </si>
  <si>
    <t>Custom Photodetectors</t>
  </si>
  <si>
    <t>Fast Shutters</t>
  </si>
  <si>
    <t>ASC Real-Time Model</t>
  </si>
  <si>
    <t>Slow Controls</t>
  </si>
  <si>
    <t>E1300833</t>
  </si>
  <si>
    <t>E1300827</t>
  </si>
  <si>
    <t>T1300605</t>
  </si>
  <si>
    <t>T1300019</t>
  </si>
  <si>
    <t>T1300680</t>
  </si>
  <si>
    <t>T1300896</t>
  </si>
  <si>
    <t>T1300897</t>
  </si>
  <si>
    <t>T1300899</t>
  </si>
  <si>
    <t>T1300898</t>
  </si>
  <si>
    <t>T1300900</t>
  </si>
  <si>
    <t>Completed documents under review</t>
  </si>
  <si>
    <t>C. Torrie &amp;
E. Gustafson</t>
  </si>
  <si>
    <t>common document has been mostly completed; documents for individual TMS pending</t>
  </si>
  <si>
    <t>E1300806</t>
  </si>
  <si>
    <t>L1300225</t>
  </si>
  <si>
    <t>L1300226</t>
  </si>
  <si>
    <t>Subsys</t>
  </si>
  <si>
    <t>C</t>
  </si>
  <si>
    <t>Total</t>
  </si>
  <si>
    <t>Pending</t>
  </si>
  <si>
    <t>Underway</t>
  </si>
  <si>
    <t>Completed</t>
  </si>
  <si>
    <t>T1200556</t>
  </si>
  <si>
    <t>T1400232</t>
  </si>
  <si>
    <t>T1400233</t>
  </si>
  <si>
    <t>T1400004</t>
  </si>
  <si>
    <t>T1400005</t>
  </si>
  <si>
    <t>T1400006</t>
  </si>
  <si>
    <t>E1300799</t>
  </si>
  <si>
    <t>E1300802</t>
  </si>
  <si>
    <t>E1300539</t>
  </si>
  <si>
    <t>X</t>
  </si>
  <si>
    <t>A</t>
  </si>
  <si>
    <t>Pending, Underway,
or Completed</t>
  </si>
  <si>
    <t>T1300707</t>
  </si>
  <si>
    <t>E1300793</t>
  </si>
  <si>
    <t>E1300854</t>
  </si>
  <si>
    <t>E1400081</t>
  </si>
  <si>
    <t>E1300973</t>
  </si>
  <si>
    <t>E1400011</t>
  </si>
  <si>
    <t>E1400145</t>
  </si>
  <si>
    <t>E1400172</t>
  </si>
  <si>
    <t>I1</t>
  </si>
  <si>
    <t>E1400034</t>
  </si>
  <si>
    <t>E1400055</t>
  </si>
  <si>
    <t>E1400158</t>
  </si>
  <si>
    <t>E1400109</t>
  </si>
  <si>
    <t>E1400113</t>
  </si>
  <si>
    <t>E1400114</t>
  </si>
  <si>
    <t>E1400117</t>
  </si>
  <si>
    <t>E1400116</t>
  </si>
  <si>
    <t>E1400119</t>
  </si>
  <si>
    <t>E1400125</t>
  </si>
  <si>
    <t>E1300916</t>
  </si>
  <si>
    <t>E1300917</t>
  </si>
  <si>
    <t>E1400080</t>
  </si>
  <si>
    <t>E1300908</t>
  </si>
  <si>
    <t># entries</t>
  </si>
  <si>
    <t># blank entries</t>
  </si>
  <si>
    <t># Pending</t>
  </si>
  <si>
    <t># Underway</t>
  </si>
  <si>
    <t># Completed</t>
  </si>
  <si>
    <t># Not Applicable (X)</t>
  </si>
  <si>
    <t>AOS</t>
  </si>
  <si>
    <t># reviews</t>
  </si>
  <si>
    <t>Totals</t>
  </si>
  <si>
    <t>FABRICATION ACCEPTANCE REVIEW STATUS</t>
  </si>
  <si>
    <t>E1300866</t>
  </si>
  <si>
    <t>E1400131</t>
  </si>
  <si>
    <t>E1400146</t>
  </si>
  <si>
    <t>E1400147</t>
  </si>
  <si>
    <t>E1400148</t>
  </si>
  <si>
    <t>E1400149</t>
  </si>
  <si>
    <t>E1400150</t>
  </si>
  <si>
    <t>E1400151</t>
  </si>
  <si>
    <t>E1400157</t>
  </si>
  <si>
    <t>E1300836</t>
  </si>
  <si>
    <t>E1300844</t>
  </si>
  <si>
    <t>E1400115</t>
  </si>
  <si>
    <t>E1400161</t>
  </si>
  <si>
    <t>E1400159</t>
  </si>
  <si>
    <t>E1400160</t>
  </si>
  <si>
    <t>E1201040</t>
  </si>
  <si>
    <t>E1400118</t>
  </si>
  <si>
    <t>E1400120</t>
  </si>
  <si>
    <t>E1400121</t>
  </si>
  <si>
    <t>E1400122</t>
  </si>
  <si>
    <t>E1400124</t>
  </si>
  <si>
    <t>E1400123</t>
  </si>
  <si>
    <t>E1400126</t>
  </si>
  <si>
    <t>E1400127</t>
  </si>
  <si>
    <t>E1400128</t>
  </si>
  <si>
    <t>E1400129</t>
  </si>
  <si>
    <t>none</t>
  </si>
  <si>
    <t>L1400133</t>
  </si>
  <si>
    <t>T1400172</t>
  </si>
  <si>
    <t>E1200040</t>
  </si>
  <si>
    <t>T1400181</t>
  </si>
  <si>
    <t>Point(s) Of Contact</t>
  </si>
  <si>
    <t>All</t>
  </si>
  <si>
    <t>No acceptance document/data yet</t>
  </si>
  <si>
    <t>T1400283</t>
  </si>
  <si>
    <t>E1400036</t>
  </si>
  <si>
    <t>Under Systems review now</t>
  </si>
  <si>
    <t>E1300892</t>
  </si>
  <si>
    <t>Under Systems review soon</t>
  </si>
  <si>
    <t>T1400282</t>
  </si>
  <si>
    <t>G. Billingsley, P. Fritschel</t>
  </si>
  <si>
    <t>E1300883</t>
  </si>
  <si>
    <t>Waiting on Systems final acceptance</t>
  </si>
  <si>
    <t>T1400534</t>
  </si>
  <si>
    <t>R. Bork, D. Barker</t>
  </si>
  <si>
    <t>DCS will be reviewed separately</t>
  </si>
  <si>
    <t>E1300769</t>
  </si>
  <si>
    <t>Systems review</t>
  </si>
  <si>
    <t>waiting on response to Brian O'Reilly's questions, then Systems Review</t>
  </si>
  <si>
    <t>G. Mueller, M. Heintze</t>
  </si>
  <si>
    <t>Matt Heintze reviewing</t>
  </si>
  <si>
    <t>S. Whitcomb, P. Fritschel</t>
  </si>
  <si>
    <t>S. Whitcomb, R. Abbott</t>
  </si>
  <si>
    <t>S. Whitcomb, L. Barsotti</t>
  </si>
  <si>
    <t>S. Whitcomb, D. Sigg</t>
  </si>
  <si>
    <t>F. Matichard, C. Torrie, D. Coyne</t>
  </si>
  <si>
    <t>N. Robertson, C. Torrie</t>
  </si>
  <si>
    <t>E1400019</t>
  </si>
  <si>
    <t>E1201044</t>
  </si>
  <si>
    <t>E1201045</t>
  </si>
  <si>
    <t>Systems Accepted</t>
  </si>
  <si>
    <t>E1201046</t>
  </si>
  <si>
    <t>E1400194</t>
  </si>
  <si>
    <t>E1300878</t>
  </si>
  <si>
    <t>% complete</t>
  </si>
  <si>
    <t>In-Air Tables</t>
  </si>
  <si>
    <t>In-Vacuum Tables</t>
  </si>
  <si>
    <t>Electronics Racks</t>
  </si>
  <si>
    <t>E1400347</t>
  </si>
  <si>
    <t>Systems review underway</t>
  </si>
  <si>
    <t>Resolved punch list #</t>
  </si>
  <si>
    <t>TBD punch list #</t>
  </si>
  <si>
    <t>L1400166</t>
  </si>
  <si>
    <t>L1400150</t>
  </si>
  <si>
    <t>L1400148</t>
  </si>
  <si>
    <t>L1400149</t>
  </si>
  <si>
    <t>L1400147</t>
  </si>
  <si>
    <t>L1400155</t>
  </si>
  <si>
    <t>L1400156</t>
  </si>
  <si>
    <t>L1400157</t>
  </si>
  <si>
    <t>L1400158</t>
  </si>
  <si>
    <t>L1400159</t>
  </si>
  <si>
    <t>L1400167</t>
  </si>
  <si>
    <t>L1400160</t>
  </si>
  <si>
    <t>L1400161</t>
  </si>
  <si>
    <t>G1300115-v21</t>
  </si>
  <si>
    <t>E1400278</t>
  </si>
  <si>
    <t>E1400277</t>
  </si>
  <si>
    <t>E1400268</t>
  </si>
  <si>
    <t>E1400275</t>
  </si>
  <si>
    <t>E1400276</t>
  </si>
  <si>
    <t>E1400281</t>
  </si>
  <si>
    <t>E1400282</t>
  </si>
  <si>
    <t>E1400283</t>
  </si>
  <si>
    <t>E1400284</t>
  </si>
  <si>
    <t>E1400285</t>
  </si>
  <si>
    <t>E1400287</t>
  </si>
  <si>
    <t>Punch List #</t>
  </si>
  <si>
    <t>E1400479</t>
  </si>
  <si>
    <t>E1500003</t>
  </si>
  <si>
    <t>E1400395</t>
  </si>
  <si>
    <t>closed</t>
  </si>
  <si>
    <t>open</t>
  </si>
  <si>
    <t>L1400173</t>
  </si>
  <si>
    <t>IO Final Design Review actions</t>
  </si>
  <si>
    <t>T1400616</t>
  </si>
  <si>
    <t>E1200690</t>
  </si>
  <si>
    <t>E1500050</t>
  </si>
  <si>
    <t>parts only, no accepted subassembly</t>
  </si>
  <si>
    <t>E1500034</t>
  </si>
  <si>
    <t>E1500038</t>
  </si>
  <si>
    <t>E1500030</t>
  </si>
  <si>
    <t>E1500029</t>
  </si>
  <si>
    <t>Arm Length Stabilization (ALS)</t>
  </si>
  <si>
    <t>E1500156</t>
  </si>
  <si>
    <t>Decided in the end not to include in the data package</t>
  </si>
  <si>
    <t>NO DOCUMENT; DECLARING ACCEPTED BY SIMILARITY</t>
  </si>
  <si>
    <t>pump stations covered with chamber instances</t>
  </si>
  <si>
    <t>all 3rd IFO units</t>
  </si>
  <si>
    <t>all 3rd IFO HEPI units treated together</t>
  </si>
  <si>
    <t>common doc</t>
  </si>
  <si>
    <t>OPS punch list #</t>
  </si>
  <si>
    <t>E1500171</t>
  </si>
  <si>
    <t>metrology punch list items</t>
  </si>
  <si>
    <t>E1500178</t>
  </si>
  <si>
    <t>E1500008</t>
  </si>
  <si>
    <t>G1300115-v34</t>
  </si>
  <si>
    <t>N.B.: Open punch list items are transferred to 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</si>
</sst>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Times New Roman"/>
      <family val="1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2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23" fillId="0" borderId="0" applyFont="0" applyFill="0" applyBorder="0" applyAlignment="0" applyProtection="0"/>
  </cellStyleXfs>
  <cellXfs count="196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4" xfId="0" applyFont="1" applyBorder="1"/>
    <xf numFmtId="0" fontId="8" fillId="0" borderId="7" xfId="0" applyFont="1" applyBorder="1"/>
    <xf numFmtId="0" fontId="8" fillId="0" borderId="7" xfId="0" applyFont="1" applyFill="1" applyBorder="1"/>
    <xf numFmtId="0" fontId="8" fillId="0" borderId="0" xfId="0" applyFont="1" applyFill="1" applyBorder="1"/>
    <xf numFmtId="0" fontId="8" fillId="0" borderId="4" xfId="0" applyFont="1" applyFill="1" applyBorder="1"/>
    <xf numFmtId="0" fontId="6" fillId="2" borderId="1" xfId="0" applyFont="1" applyFill="1" applyBorder="1"/>
    <xf numFmtId="0" fontId="8" fillId="2" borderId="3" xfId="0" applyFont="1" applyFill="1" applyBorder="1"/>
    <xf numFmtId="0" fontId="8" fillId="2" borderId="15" xfId="0" applyFont="1" applyFill="1" applyBorder="1"/>
    <xf numFmtId="0" fontId="6" fillId="2" borderId="9" xfId="0" applyFont="1" applyFill="1" applyBorder="1"/>
    <xf numFmtId="0" fontId="8" fillId="2" borderId="1" xfId="0" applyFont="1" applyFill="1" applyBorder="1"/>
    <xf numFmtId="0" fontId="8" fillId="2" borderId="6" xfId="0" applyFont="1" applyFill="1" applyBorder="1"/>
    <xf numFmtId="0" fontId="8" fillId="2" borderId="18" xfId="0" applyFont="1" applyFill="1" applyBorder="1"/>
    <xf numFmtId="0" fontId="8" fillId="2" borderId="2" xfId="0" applyFont="1" applyFill="1" applyBorder="1"/>
    <xf numFmtId="0" fontId="8" fillId="2" borderId="20" xfId="0" applyFont="1" applyFill="1" applyBorder="1"/>
    <xf numFmtId="0" fontId="12" fillId="0" borderId="0" xfId="0" applyFont="1" applyBorder="1"/>
    <xf numFmtId="0" fontId="13" fillId="0" borderId="0" xfId="0" applyFont="1"/>
    <xf numFmtId="0" fontId="8" fillId="0" borderId="0" xfId="0" applyFont="1" applyFill="1"/>
    <xf numFmtId="0" fontId="1" fillId="0" borderId="0" xfId="0" applyFont="1" applyFill="1"/>
    <xf numFmtId="0" fontId="8" fillId="2" borderId="13" xfId="0" applyFont="1" applyFill="1" applyBorder="1"/>
    <xf numFmtId="0" fontId="8" fillId="0" borderId="12" xfId="0" applyFont="1" applyBorder="1"/>
    <xf numFmtId="0" fontId="8" fillId="2" borderId="16" xfId="0" applyFont="1" applyFill="1" applyBorder="1"/>
    <xf numFmtId="0" fontId="8" fillId="0" borderId="10" xfId="0" applyFont="1" applyBorder="1"/>
    <xf numFmtId="0" fontId="8" fillId="2" borderId="10" xfId="0" applyFont="1" applyFill="1" applyBorder="1"/>
    <xf numFmtId="0" fontId="1" fillId="0" borderId="10" xfId="0" applyFont="1" applyBorder="1"/>
    <xf numFmtId="0" fontId="8" fillId="0" borderId="21" xfId="0" applyFont="1" applyBorder="1"/>
    <xf numFmtId="0" fontId="8" fillId="2" borderId="21" xfId="0" applyFont="1" applyFill="1" applyBorder="1"/>
    <xf numFmtId="0" fontId="12" fillId="0" borderId="21" xfId="0" applyFont="1" applyBorder="1"/>
    <xf numFmtId="0" fontId="1" fillId="0" borderId="21" xfId="0" applyFont="1" applyBorder="1"/>
    <xf numFmtId="0" fontId="8" fillId="0" borderId="22" xfId="0" applyFont="1" applyBorder="1"/>
    <xf numFmtId="0" fontId="8" fillId="2" borderId="22" xfId="0" applyFont="1" applyFill="1" applyBorder="1"/>
    <xf numFmtId="0" fontId="1" fillId="0" borderId="22" xfId="0" applyFont="1" applyBorder="1"/>
    <xf numFmtId="0" fontId="8" fillId="2" borderId="0" xfId="0" applyFont="1" applyFill="1" applyBorder="1"/>
    <xf numFmtId="0" fontId="1" fillId="0" borderId="0" xfId="0" applyFont="1" applyBorder="1"/>
    <xf numFmtId="0" fontId="12" fillId="0" borderId="7" xfId="0" applyFont="1" applyBorder="1"/>
    <xf numFmtId="0" fontId="12" fillId="0" borderId="4" xfId="0" applyFont="1" applyBorder="1"/>
    <xf numFmtId="0" fontId="12" fillId="0" borderId="7" xfId="0" applyFont="1" applyFill="1" applyBorder="1"/>
    <xf numFmtId="0" fontId="8" fillId="0" borderId="10" xfId="0" applyFont="1" applyFill="1" applyBorder="1" applyAlignment="1">
      <alignment horizontal="center"/>
    </xf>
    <xf numFmtId="0" fontId="14" fillId="0" borderId="1" xfId="0" applyFont="1" applyBorder="1"/>
    <xf numFmtId="0" fontId="14" fillId="0" borderId="8" xfId="0" applyFont="1" applyBorder="1"/>
    <xf numFmtId="0" fontId="8" fillId="0" borderId="0" xfId="0" applyFont="1" applyFill="1" applyAlignment="1">
      <alignment wrapText="1"/>
    </xf>
    <xf numFmtId="0" fontId="14" fillId="0" borderId="1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8" fillId="0" borderId="20" xfId="0" applyFont="1" applyFill="1" applyBorder="1" applyAlignment="1">
      <alignment wrapText="1"/>
    </xf>
    <xf numFmtId="0" fontId="8" fillId="0" borderId="18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8" fillId="0" borderId="16" xfId="0" applyFont="1" applyFill="1" applyBorder="1" applyAlignment="1">
      <alignment wrapText="1"/>
    </xf>
    <xf numFmtId="0" fontId="8" fillId="0" borderId="22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0" fillId="2" borderId="3" xfId="0" applyFont="1" applyFill="1" applyBorder="1"/>
    <xf numFmtId="0" fontId="10" fillId="0" borderId="7" xfId="0" applyFont="1" applyBorder="1"/>
    <xf numFmtId="0" fontId="10" fillId="0" borderId="3" xfId="0" applyFont="1" applyFill="1" applyBorder="1" applyAlignment="1">
      <alignment wrapText="1"/>
    </xf>
    <xf numFmtId="0" fontId="10" fillId="0" borderId="0" xfId="0" applyFont="1"/>
    <xf numFmtId="0" fontId="8" fillId="0" borderId="0" xfId="0" applyFont="1" applyBorder="1"/>
    <xf numFmtId="0" fontId="15" fillId="0" borderId="7" xfId="227" applyFont="1" applyBorder="1"/>
    <xf numFmtId="0" fontId="16" fillId="0" borderId="7" xfId="0" applyFont="1" applyBorder="1" applyAlignment="1">
      <alignment wrapText="1"/>
    </xf>
    <xf numFmtId="0" fontId="17" fillId="0" borderId="0" xfId="0" applyFont="1"/>
    <xf numFmtId="0" fontId="17" fillId="0" borderId="8" xfId="0" applyFont="1" applyBorder="1" applyAlignment="1">
      <alignment textRotation="90" wrapText="1"/>
    </xf>
    <xf numFmtId="0" fontId="16" fillId="0" borderId="7" xfId="0" applyFont="1" applyBorder="1"/>
    <xf numFmtId="0" fontId="15" fillId="0" borderId="4" xfId="227" applyFont="1" applyBorder="1"/>
    <xf numFmtId="0" fontId="16" fillId="0" borderId="4" xfId="0" applyFont="1" applyFill="1" applyBorder="1"/>
    <xf numFmtId="0" fontId="15" fillId="0" borderId="12" xfId="227" applyFont="1" applyBorder="1"/>
    <xf numFmtId="0" fontId="15" fillId="0" borderId="21" xfId="227" applyFont="1" applyBorder="1"/>
    <xf numFmtId="0" fontId="15" fillId="0" borderId="10" xfId="227" applyFont="1" applyBorder="1"/>
    <xf numFmtId="0" fontId="15" fillId="0" borderId="22" xfId="227" applyFont="1" applyBorder="1"/>
    <xf numFmtId="0" fontId="15" fillId="0" borderId="0" xfId="227" applyFont="1" applyBorder="1"/>
    <xf numFmtId="0" fontId="16" fillId="0" borderId="0" xfId="0" applyFont="1"/>
    <xf numFmtId="0" fontId="10" fillId="2" borderId="6" xfId="0" applyFont="1" applyFill="1" applyBorder="1"/>
    <xf numFmtId="0" fontId="8" fillId="2" borderId="7" xfId="0" applyFont="1" applyFill="1" applyBorder="1"/>
    <xf numFmtId="0" fontId="8" fillId="2" borderId="12" xfId="0" applyFont="1" applyFill="1" applyBorder="1"/>
    <xf numFmtId="0" fontId="8" fillId="2" borderId="23" xfId="0" applyFont="1" applyFill="1" applyBorder="1"/>
    <xf numFmtId="0" fontId="8" fillId="2" borderId="17" xfId="0" applyFont="1" applyFill="1" applyBorder="1"/>
    <xf numFmtId="0" fontId="8" fillId="2" borderId="24" xfId="0" applyFont="1" applyFill="1" applyBorder="1"/>
    <xf numFmtId="0" fontId="8" fillId="0" borderId="21" xfId="0" applyFont="1" applyFill="1" applyBorder="1" applyAlignment="1">
      <alignment wrapText="1"/>
    </xf>
    <xf numFmtId="0" fontId="10" fillId="2" borderId="18" xfId="0" applyFont="1" applyFill="1" applyBorder="1"/>
    <xf numFmtId="0" fontId="16" fillId="0" borderId="21" xfId="0" applyFont="1" applyBorder="1" applyAlignment="1">
      <alignment wrapText="1"/>
    </xf>
    <xf numFmtId="0" fontId="8" fillId="0" borderId="10" xfId="0" applyFont="1" applyFill="1" applyBorder="1" applyAlignment="1">
      <alignment wrapText="1"/>
    </xf>
    <xf numFmtId="0" fontId="8" fillId="0" borderId="7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0" fontId="8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6" fillId="2" borderId="5" xfId="0" applyFont="1" applyFill="1" applyBorder="1"/>
    <xf numFmtId="0" fontId="8" fillId="2" borderId="8" xfId="0" applyFont="1" applyFill="1" applyBorder="1"/>
    <xf numFmtId="0" fontId="8" fillId="2" borderId="4" xfId="0" applyFont="1" applyFill="1" applyBorder="1"/>
    <xf numFmtId="0" fontId="8" fillId="2" borderId="25" xfId="0" applyFont="1" applyFill="1" applyBorder="1"/>
    <xf numFmtId="0" fontId="8" fillId="2" borderId="14" xfId="0" applyFont="1" applyFill="1" applyBorder="1"/>
    <xf numFmtId="0" fontId="8" fillId="2" borderId="26" xfId="0" applyFont="1" applyFill="1" applyBorder="1"/>
    <xf numFmtId="0" fontId="12" fillId="0" borderId="10" xfId="0" applyFont="1" applyFill="1" applyBorder="1" applyAlignment="1">
      <alignment horizontal="center" textRotation="90"/>
    </xf>
    <xf numFmtId="0" fontId="10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textRotation="90" wrapText="1"/>
    </xf>
    <xf numFmtId="0" fontId="8" fillId="2" borderId="19" xfId="0" applyFont="1" applyFill="1" applyBorder="1"/>
    <xf numFmtId="0" fontId="8" fillId="2" borderId="27" xfId="0" applyFont="1" applyFill="1" applyBorder="1"/>
    <xf numFmtId="0" fontId="8" fillId="0" borderId="28" xfId="0" applyFont="1" applyBorder="1"/>
    <xf numFmtId="0" fontId="8" fillId="2" borderId="28" xfId="0" applyFont="1" applyFill="1" applyBorder="1"/>
    <xf numFmtId="0" fontId="8" fillId="0" borderId="28" xfId="0" applyFont="1" applyFill="1" applyBorder="1" applyAlignment="1">
      <alignment wrapText="1"/>
    </xf>
    <xf numFmtId="0" fontId="1" fillId="0" borderId="28" xfId="0" applyFont="1" applyBorder="1"/>
    <xf numFmtId="0" fontId="15" fillId="0" borderId="7" xfId="227" applyFont="1" applyBorder="1" applyAlignment="1">
      <alignment wrapText="1"/>
    </xf>
    <xf numFmtId="0" fontId="1" fillId="0" borderId="0" xfId="0" applyFont="1" applyFill="1" applyAlignment="1">
      <alignment horizontal="left"/>
    </xf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0" fillId="0" borderId="10" xfId="0" applyBorder="1"/>
    <xf numFmtId="0" fontId="19" fillId="0" borderId="0" xfId="0" applyFont="1"/>
    <xf numFmtId="0" fontId="18" fillId="0" borderId="10" xfId="0" applyFont="1" applyBorder="1"/>
    <xf numFmtId="0" fontId="20" fillId="0" borderId="0" xfId="0" applyFont="1"/>
    <xf numFmtId="0" fontId="21" fillId="0" borderId="7" xfId="0" applyFont="1" applyBorder="1"/>
    <xf numFmtId="0" fontId="21" fillId="0" borderId="4" xfId="0" applyFont="1" applyFill="1" applyBorder="1"/>
    <xf numFmtId="0" fontId="21" fillId="0" borderId="0" xfId="0" applyFont="1"/>
    <xf numFmtId="0" fontId="15" fillId="0" borderId="21" xfId="227" applyFont="1" applyBorder="1" applyAlignment="1">
      <alignment wrapText="1"/>
    </xf>
    <xf numFmtId="0" fontId="9" fillId="0" borderId="1" xfId="0" applyFont="1" applyFill="1" applyBorder="1"/>
    <xf numFmtId="0" fontId="15" fillId="0" borderId="4" xfId="227" applyFont="1" applyFill="1" applyBorder="1"/>
    <xf numFmtId="0" fontId="8" fillId="3" borderId="4" xfId="0" applyFont="1" applyFill="1" applyBorder="1"/>
    <xf numFmtId="0" fontId="15" fillId="3" borderId="4" xfId="227" applyFont="1" applyFill="1" applyBorder="1"/>
    <xf numFmtId="0" fontId="8" fillId="3" borderId="20" xfId="0" applyFont="1" applyFill="1" applyBorder="1"/>
    <xf numFmtId="0" fontId="8" fillId="3" borderId="20" xfId="0" applyFont="1" applyFill="1" applyBorder="1" applyAlignment="1">
      <alignment wrapText="1"/>
    </xf>
    <xf numFmtId="0" fontId="15" fillId="0" borderId="0" xfId="227" applyFont="1"/>
    <xf numFmtId="0" fontId="12" fillId="3" borderId="4" xfId="0" applyFont="1" applyFill="1" applyBorder="1"/>
    <xf numFmtId="0" fontId="21" fillId="3" borderId="4" xfId="0" applyFont="1" applyFill="1" applyBorder="1"/>
    <xf numFmtId="0" fontId="15" fillId="0" borderId="7" xfId="227" applyFont="1" applyFill="1" applyBorder="1"/>
    <xf numFmtId="0" fontId="12" fillId="3" borderId="7" xfId="0" applyFont="1" applyFill="1" applyBorder="1"/>
    <xf numFmtId="0" fontId="16" fillId="3" borderId="7" xfId="0" applyFont="1" applyFill="1" applyBorder="1"/>
    <xf numFmtId="0" fontId="8" fillId="3" borderId="18" xfId="0" applyFont="1" applyFill="1" applyBorder="1"/>
    <xf numFmtId="0" fontId="8" fillId="3" borderId="7" xfId="0" applyFont="1" applyFill="1" applyBorder="1" applyAlignment="1">
      <alignment wrapText="1"/>
    </xf>
    <xf numFmtId="0" fontId="22" fillId="0" borderId="0" xfId="0" applyFont="1"/>
    <xf numFmtId="0" fontId="8" fillId="3" borderId="12" xfId="0" applyFont="1" applyFill="1" applyBorder="1"/>
    <xf numFmtId="0" fontId="8" fillId="3" borderId="22" xfId="0" applyFont="1" applyFill="1" applyBorder="1"/>
    <xf numFmtId="0" fontId="15" fillId="3" borderId="7" xfId="227" applyFont="1" applyFill="1" applyBorder="1" applyAlignment="1">
      <alignment wrapText="1"/>
    </xf>
    <xf numFmtId="0" fontId="8" fillId="0" borderId="10" xfId="0" applyFont="1" applyFill="1" applyBorder="1" applyAlignment="1">
      <alignment horizontal="center" textRotation="90"/>
    </xf>
    <xf numFmtId="9" fontId="0" fillId="0" borderId="10" xfId="228" applyFont="1" applyBorder="1"/>
    <xf numFmtId="0" fontId="16" fillId="0" borderId="0" xfId="0" applyFont="1" applyAlignment="1">
      <alignment wrapText="1"/>
    </xf>
    <xf numFmtId="0" fontId="21" fillId="0" borderId="10" xfId="0" applyFont="1" applyBorder="1"/>
    <xf numFmtId="0" fontId="12" fillId="0" borderId="14" xfId="0" applyFont="1" applyFill="1" applyBorder="1"/>
    <xf numFmtId="0" fontId="12" fillId="0" borderId="25" xfId="0" applyFont="1" applyFill="1" applyBorder="1"/>
    <xf numFmtId="0" fontId="8" fillId="0" borderId="16" xfId="0" applyFont="1" applyFill="1" applyBorder="1"/>
    <xf numFmtId="0" fontId="10" fillId="0" borderId="18" xfId="0" applyFont="1" applyFill="1" applyBorder="1"/>
    <xf numFmtId="0" fontId="8" fillId="0" borderId="20" xfId="0" applyFont="1" applyFill="1" applyBorder="1"/>
    <xf numFmtId="0" fontId="15" fillId="0" borderId="23" xfId="227" applyFont="1" applyBorder="1" applyAlignment="1">
      <alignment wrapText="1"/>
    </xf>
    <xf numFmtId="0" fontId="16" fillId="0" borderId="23" xfId="0" applyFont="1" applyBorder="1" applyAlignment="1">
      <alignment wrapText="1"/>
    </xf>
    <xf numFmtId="0" fontId="20" fillId="0" borderId="1" xfId="0" applyFont="1" applyBorder="1" applyAlignment="1">
      <alignment textRotation="90"/>
    </xf>
    <xf numFmtId="0" fontId="21" fillId="0" borderId="0" xfId="0" applyFont="1" applyBorder="1"/>
    <xf numFmtId="0" fontId="8" fillId="0" borderId="18" xfId="0" applyFont="1" applyFill="1" applyBorder="1"/>
    <xf numFmtId="0" fontId="1" fillId="0" borderId="0" xfId="0" applyFont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20" xfId="0" applyFont="1" applyFill="1" applyBorder="1" applyAlignment="1">
      <alignment wrapText="1"/>
    </xf>
    <xf numFmtId="0" fontId="15" fillId="0" borderId="7" xfId="227" applyFont="1" applyBorder="1"/>
    <xf numFmtId="0" fontId="15" fillId="0" borderId="4" xfId="227" applyFont="1" applyBorder="1"/>
    <xf numFmtId="0" fontId="15" fillId="0" borderId="7" xfId="227" applyFont="1" applyBorder="1" applyAlignment="1">
      <alignment wrapText="1"/>
    </xf>
    <xf numFmtId="0" fontId="20" fillId="0" borderId="8" xfId="0" applyFont="1" applyBorder="1" applyAlignment="1">
      <alignment textRotation="90"/>
    </xf>
    <xf numFmtId="0" fontId="15" fillId="0" borderId="4" xfId="227" applyFont="1" applyFill="1" applyBorder="1"/>
    <xf numFmtId="0" fontId="8" fillId="3" borderId="20" xfId="0" applyFont="1" applyFill="1" applyBorder="1"/>
    <xf numFmtId="0" fontId="16" fillId="3" borderId="7" xfId="0" applyFont="1" applyFill="1" applyBorder="1"/>
    <xf numFmtId="0" fontId="8" fillId="3" borderId="18" xfId="0" applyFont="1" applyFill="1" applyBorder="1"/>
    <xf numFmtId="0" fontId="15" fillId="0" borderId="29" xfId="227" applyFont="1" applyBorder="1"/>
    <xf numFmtId="0" fontId="0" fillId="0" borderId="0" xfId="0"/>
    <xf numFmtId="0" fontId="18" fillId="0" borderId="0" xfId="0" applyFont="1" applyBorder="1" applyAlignment="1">
      <alignment horizontal="center"/>
    </xf>
    <xf numFmtId="9" fontId="0" fillId="0" borderId="0" xfId="228" applyFont="1" applyBorder="1"/>
    <xf numFmtId="0" fontId="0" fillId="0" borderId="0" xfId="0" applyNumberFormat="1" applyAlignment="1">
      <alignment horizontal="center"/>
    </xf>
    <xf numFmtId="0" fontId="0" fillId="0" borderId="10" xfId="228" applyNumberFormat="1" applyFont="1" applyBorder="1" applyAlignment="1">
      <alignment horizontal="center"/>
    </xf>
    <xf numFmtId="0" fontId="0" fillId="4" borderId="10" xfId="228" applyNumberFormat="1" applyFont="1" applyFill="1" applyBorder="1" applyAlignment="1">
      <alignment horizontal="center"/>
    </xf>
    <xf numFmtId="0" fontId="8" fillId="2" borderId="30" xfId="0" applyFont="1" applyFill="1" applyBorder="1"/>
    <xf numFmtId="0" fontId="8" fillId="2" borderId="29" xfId="0" applyFont="1" applyFill="1" applyBorder="1"/>
    <xf numFmtId="0" fontId="8" fillId="0" borderId="29" xfId="0" applyFont="1" applyBorder="1"/>
    <xf numFmtId="0" fontId="8" fillId="3" borderId="29" xfId="0" applyFont="1" applyFill="1" applyBorder="1"/>
    <xf numFmtId="0" fontId="8" fillId="0" borderId="31" xfId="0" applyFont="1" applyFill="1" applyBorder="1" applyAlignment="1">
      <alignment wrapText="1"/>
    </xf>
    <xf numFmtId="0" fontId="8" fillId="2" borderId="31" xfId="0" applyFont="1" applyFill="1" applyBorder="1"/>
    <xf numFmtId="0" fontId="18" fillId="0" borderId="10" xfId="0" applyNumberFormat="1" applyFont="1" applyBorder="1" applyAlignment="1">
      <alignment horizontal="center" wrapText="1"/>
    </xf>
    <xf numFmtId="9" fontId="0" fillId="4" borderId="10" xfId="228" applyNumberFormat="1" applyFont="1" applyFill="1" applyBorder="1" applyAlignment="1">
      <alignment horizontal="center"/>
    </xf>
    <xf numFmtId="0" fontId="0" fillId="0" borderId="10" xfId="0" applyFill="1" applyBorder="1"/>
    <xf numFmtId="9" fontId="0" fillId="0" borderId="10" xfId="228" applyFont="1" applyFill="1" applyBorder="1"/>
    <xf numFmtId="9" fontId="0" fillId="0" borderId="0" xfId="228" applyFont="1" applyFill="1" applyBorder="1"/>
    <xf numFmtId="9" fontId="0" fillId="0" borderId="10" xfId="228" applyNumberFormat="1" applyFont="1" applyFill="1" applyBorder="1" applyAlignment="1">
      <alignment horizontal="center"/>
    </xf>
    <xf numFmtId="0" fontId="24" fillId="0" borderId="0" xfId="227" applyFont="1" applyBorder="1"/>
    <xf numFmtId="0" fontId="0" fillId="5" borderId="10" xfId="228" applyNumberFormat="1" applyFont="1" applyFill="1" applyBorder="1" applyAlignment="1">
      <alignment horizontal="center"/>
    </xf>
    <xf numFmtId="9" fontId="0" fillId="5" borderId="10" xfId="228" applyNumberFormat="1" applyFont="1" applyFill="1" applyBorder="1" applyAlignment="1">
      <alignment horizontal="center"/>
    </xf>
    <xf numFmtId="0" fontId="18" fillId="0" borderId="0" xfId="0" applyFont="1"/>
    <xf numFmtId="0" fontId="18" fillId="4" borderId="10" xfId="0" applyNumberFormat="1" applyFont="1" applyFill="1" applyBorder="1" applyAlignment="1">
      <alignment horizontal="center"/>
    </xf>
    <xf numFmtId="9" fontId="18" fillId="4" borderId="10" xfId="228" applyNumberFormat="1" applyFont="1" applyFill="1" applyBorder="1" applyAlignment="1">
      <alignment horizontal="center"/>
    </xf>
    <xf numFmtId="0" fontId="0" fillId="5" borderId="10" xfId="0" applyFill="1" applyBorder="1"/>
    <xf numFmtId="0" fontId="18" fillId="0" borderId="10" xfId="0" applyFont="1" applyFill="1" applyBorder="1"/>
    <xf numFmtId="9" fontId="18" fillId="0" borderId="0" xfId="0" applyNumberFormat="1" applyFont="1" applyBorder="1"/>
    <xf numFmtId="0" fontId="16" fillId="0" borderId="0" xfId="0" applyFont="1" applyBorder="1" applyAlignment="1">
      <alignment wrapText="1"/>
    </xf>
    <xf numFmtId="0" fontId="16" fillId="0" borderId="0" xfId="0" applyFont="1" applyBorder="1"/>
    <xf numFmtId="0" fontId="18" fillId="0" borderId="17" xfId="0" applyNumberFormat="1" applyFont="1" applyBorder="1" applyAlignment="1">
      <alignment horizontal="center"/>
    </xf>
    <xf numFmtId="0" fontId="18" fillId="0" borderId="4" xfId="0" applyNumberFormat="1" applyFont="1" applyBorder="1" applyAlignment="1">
      <alignment horizontal="center"/>
    </xf>
    <xf numFmtId="0" fontId="18" fillId="0" borderId="14" xfId="0" applyNumberFormat="1" applyFont="1" applyBorder="1" applyAlignment="1">
      <alignment horizontal="center"/>
    </xf>
    <xf numFmtId="0" fontId="25" fillId="0" borderId="10" xfId="0" applyNumberFormat="1" applyFont="1" applyBorder="1" applyAlignment="1">
      <alignment horizontal="left" wrapText="1"/>
    </xf>
    <xf numFmtId="0" fontId="7" fillId="0" borderId="10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9" fontId="18" fillId="0" borderId="10" xfId="228" applyFont="1" applyFill="1" applyBorder="1"/>
  </cellXfs>
  <cellStyles count="2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/>
    <cellStyle name="Normal" xfId="0" builtinId="0"/>
    <cellStyle name="Percent" xfId="228" builtinId="5"/>
  </cellStyles>
  <dxfs count="0"/>
  <tableStyles count="0" defaultTableStyle="TableStyleMedium9" defaultPivotStyle="PivotStyleMedium4"/>
  <colors>
    <mruColors>
      <color rgb="FF0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dcc.ligo.org/LIGO-E1201038" TargetMode="External"/><Relationship Id="rId21" Type="http://schemas.openxmlformats.org/officeDocument/2006/relationships/hyperlink" Target="https://dcc.ligo.org/LIGO-T1300021" TargetMode="External"/><Relationship Id="rId42" Type="http://schemas.openxmlformats.org/officeDocument/2006/relationships/hyperlink" Target="https://dcc.ligo.org/LIGO-E1300450" TargetMode="External"/><Relationship Id="rId63" Type="http://schemas.openxmlformats.org/officeDocument/2006/relationships/hyperlink" Target="https://dcc.ligo.org/LIGO-T1300707" TargetMode="External"/><Relationship Id="rId84" Type="http://schemas.openxmlformats.org/officeDocument/2006/relationships/hyperlink" Target="https://dcc.ligo.org/LIGO-E1400080" TargetMode="External"/><Relationship Id="rId138" Type="http://schemas.openxmlformats.org/officeDocument/2006/relationships/hyperlink" Target="https://dcc.ligo.org/LIGO-E1300836" TargetMode="External"/><Relationship Id="rId159" Type="http://schemas.openxmlformats.org/officeDocument/2006/relationships/hyperlink" Target="https://dcc.ligo.org/LIGO-E1400145" TargetMode="External"/><Relationship Id="rId170" Type="http://schemas.openxmlformats.org/officeDocument/2006/relationships/hyperlink" Target="https://dcc.ligo.org/LIGO-L1300226" TargetMode="External"/><Relationship Id="rId191" Type="http://schemas.openxmlformats.org/officeDocument/2006/relationships/hyperlink" Target="https://dcc.ligo.org/LIGO-E1300878" TargetMode="External"/><Relationship Id="rId205" Type="http://schemas.openxmlformats.org/officeDocument/2006/relationships/hyperlink" Target="https://dcc.ligo.org/LIGO-E1500030" TargetMode="External"/><Relationship Id="rId226" Type="http://schemas.openxmlformats.org/officeDocument/2006/relationships/hyperlink" Target="https://dcc.ligo.org/E1500008" TargetMode="External"/><Relationship Id="rId107" Type="http://schemas.openxmlformats.org/officeDocument/2006/relationships/hyperlink" Target="https://dcc.ligo.org/T1300897" TargetMode="External"/><Relationship Id="rId11" Type="http://schemas.openxmlformats.org/officeDocument/2006/relationships/hyperlink" Target="https://dcc.ligo.org/LIGO-E1201041" TargetMode="External"/><Relationship Id="rId32" Type="http://schemas.openxmlformats.org/officeDocument/2006/relationships/hyperlink" Target="https://dcc.ligo.org/LIGO-E1300799" TargetMode="External"/><Relationship Id="rId53" Type="http://schemas.openxmlformats.org/officeDocument/2006/relationships/hyperlink" Target="https://dcc.ligo.org/LIGO-E1300806" TargetMode="External"/><Relationship Id="rId74" Type="http://schemas.openxmlformats.org/officeDocument/2006/relationships/hyperlink" Target="https://dcc.ligo.org/LIGO-E1400055" TargetMode="External"/><Relationship Id="rId128" Type="http://schemas.openxmlformats.org/officeDocument/2006/relationships/hyperlink" Target="https://dcc.ligo.org/LIGO-E1201046" TargetMode="External"/><Relationship Id="rId149" Type="http://schemas.openxmlformats.org/officeDocument/2006/relationships/hyperlink" Target="https://dcc.ligo.org/LIGO-E1201043" TargetMode="External"/><Relationship Id="rId5" Type="http://schemas.openxmlformats.org/officeDocument/2006/relationships/hyperlink" Target="https://dcc.ligo.org/LIGO-E1200685" TargetMode="External"/><Relationship Id="rId95" Type="http://schemas.openxmlformats.org/officeDocument/2006/relationships/hyperlink" Target="https://dcc.ligo.org/LIGO-E1200040" TargetMode="External"/><Relationship Id="rId160" Type="http://schemas.openxmlformats.org/officeDocument/2006/relationships/hyperlink" Target="https://dcc.ligo.org/LIGO-E1400172" TargetMode="External"/><Relationship Id="rId181" Type="http://schemas.openxmlformats.org/officeDocument/2006/relationships/hyperlink" Target="https://dcc.ligo.org/LIGO-L1400160" TargetMode="External"/><Relationship Id="rId216" Type="http://schemas.openxmlformats.org/officeDocument/2006/relationships/hyperlink" Target="https://dcc.ligo.org/LIGO-E1400172" TargetMode="External"/><Relationship Id="rId211" Type="http://schemas.openxmlformats.org/officeDocument/2006/relationships/hyperlink" Target="https://dcc.ligo.org/LIGO-E1500156" TargetMode="External"/><Relationship Id="rId22" Type="http://schemas.openxmlformats.org/officeDocument/2006/relationships/hyperlink" Target="https://dcc.ligo.org/LIGO-T1300022" TargetMode="External"/><Relationship Id="rId27" Type="http://schemas.openxmlformats.org/officeDocument/2006/relationships/hyperlink" Target="https://dcc.ligo.org/LIGO-T1300091" TargetMode="External"/><Relationship Id="rId43" Type="http://schemas.openxmlformats.org/officeDocument/2006/relationships/hyperlink" Target="https://dcc.ligo.org/LIGO-E1300460" TargetMode="External"/><Relationship Id="rId48" Type="http://schemas.openxmlformats.org/officeDocument/2006/relationships/hyperlink" Target="https://dcc.ligo.org/LIGO-E1300833" TargetMode="External"/><Relationship Id="rId64" Type="http://schemas.openxmlformats.org/officeDocument/2006/relationships/hyperlink" Target="https://dcc.ligo.org/LIGO-T1300707" TargetMode="External"/><Relationship Id="rId69" Type="http://schemas.openxmlformats.org/officeDocument/2006/relationships/hyperlink" Target="https://dcc.ligo.org/LIGO-E1300973" TargetMode="External"/><Relationship Id="rId113" Type="http://schemas.openxmlformats.org/officeDocument/2006/relationships/hyperlink" Target="https://dcc.ligo.org/T1300898" TargetMode="External"/><Relationship Id="rId118" Type="http://schemas.openxmlformats.org/officeDocument/2006/relationships/hyperlink" Target="https://dcc.ligo.org/LIGO-E1201044" TargetMode="External"/><Relationship Id="rId134" Type="http://schemas.openxmlformats.org/officeDocument/2006/relationships/hyperlink" Target="https://dcc.ligo.org/LIGO-E1300844" TargetMode="External"/><Relationship Id="rId139" Type="http://schemas.openxmlformats.org/officeDocument/2006/relationships/hyperlink" Target="https://dcc.ligo.org/LIGO-E1400115" TargetMode="External"/><Relationship Id="rId80" Type="http://schemas.openxmlformats.org/officeDocument/2006/relationships/hyperlink" Target="https://dcc.ligo.org/LIGO-E1400116" TargetMode="External"/><Relationship Id="rId85" Type="http://schemas.openxmlformats.org/officeDocument/2006/relationships/hyperlink" Target="https://dcc.ligo.org/LIGO-E1300917" TargetMode="External"/><Relationship Id="rId150" Type="http://schemas.openxmlformats.org/officeDocument/2006/relationships/hyperlink" Target="https://dcc.ligo.org/LIGO-E1400034" TargetMode="External"/><Relationship Id="rId155" Type="http://schemas.openxmlformats.org/officeDocument/2006/relationships/hyperlink" Target="https://dcc.ligo.org/LIGO-E1400114" TargetMode="External"/><Relationship Id="rId171" Type="http://schemas.openxmlformats.org/officeDocument/2006/relationships/hyperlink" Target="https://dcc.ligo.org/LIGO-E1400347" TargetMode="External"/><Relationship Id="rId176" Type="http://schemas.openxmlformats.org/officeDocument/2006/relationships/hyperlink" Target="https://dcc.ligo.org/LIGO-L1400156" TargetMode="External"/><Relationship Id="rId192" Type="http://schemas.openxmlformats.org/officeDocument/2006/relationships/hyperlink" Target="https://dcc.ligo.org/LIGO-E1400479" TargetMode="External"/><Relationship Id="rId197" Type="http://schemas.openxmlformats.org/officeDocument/2006/relationships/hyperlink" Target="https://dcc.ligo.org/T1400616" TargetMode="External"/><Relationship Id="rId206" Type="http://schemas.openxmlformats.org/officeDocument/2006/relationships/hyperlink" Target="https://dcc.ligo.org/LIGO-E1500030" TargetMode="External"/><Relationship Id="rId227" Type="http://schemas.openxmlformats.org/officeDocument/2006/relationships/printerSettings" Target="../printerSettings/printerSettings2.bin"/><Relationship Id="rId201" Type="http://schemas.openxmlformats.org/officeDocument/2006/relationships/hyperlink" Target="https://dcc.ligo.org/E1200690" TargetMode="External"/><Relationship Id="rId222" Type="http://schemas.openxmlformats.org/officeDocument/2006/relationships/hyperlink" Target="https://dcc.ligo.org/E1300769" TargetMode="External"/><Relationship Id="rId12" Type="http://schemas.openxmlformats.org/officeDocument/2006/relationships/hyperlink" Target="https://dcc.ligo.org/LIGO-E1201040" TargetMode="External"/><Relationship Id="rId17" Type="http://schemas.openxmlformats.org/officeDocument/2006/relationships/hyperlink" Target="https://dcc.ligo.org/LIGO-E1201043" TargetMode="External"/><Relationship Id="rId33" Type="http://schemas.openxmlformats.org/officeDocument/2006/relationships/hyperlink" Target="https://dcc.ligo.org/LIGO-E1300802" TargetMode="External"/><Relationship Id="rId38" Type="http://schemas.openxmlformats.org/officeDocument/2006/relationships/hyperlink" Target="https://dcc.ligo.org/LIGO-E1300362" TargetMode="External"/><Relationship Id="rId59" Type="http://schemas.openxmlformats.org/officeDocument/2006/relationships/hyperlink" Target="https://dcc.ligo.org/LIGO-T1400004" TargetMode="External"/><Relationship Id="rId103" Type="http://schemas.openxmlformats.org/officeDocument/2006/relationships/hyperlink" Target="https://dcc.ligo.org/T1400282" TargetMode="External"/><Relationship Id="rId108" Type="http://schemas.openxmlformats.org/officeDocument/2006/relationships/hyperlink" Target="https://dcc.ligo.org/LIGO-L1400155" TargetMode="External"/><Relationship Id="rId124" Type="http://schemas.openxmlformats.org/officeDocument/2006/relationships/hyperlink" Target="https://dcc.ligo.org/LIGO-E1400157" TargetMode="External"/><Relationship Id="rId129" Type="http://schemas.openxmlformats.org/officeDocument/2006/relationships/hyperlink" Target="https://dcc.ligo.org/LIGO-E1201039" TargetMode="External"/><Relationship Id="rId54" Type="http://schemas.openxmlformats.org/officeDocument/2006/relationships/hyperlink" Target="https://dcc.ligo.org/LIGO-L1300226" TargetMode="External"/><Relationship Id="rId70" Type="http://schemas.openxmlformats.org/officeDocument/2006/relationships/hyperlink" Target="https://dcc.ligo.org/LIGO-E1400011" TargetMode="External"/><Relationship Id="rId75" Type="http://schemas.openxmlformats.org/officeDocument/2006/relationships/hyperlink" Target="https://dcc.ligo.org/LIGO-E1400158" TargetMode="External"/><Relationship Id="rId91" Type="http://schemas.openxmlformats.org/officeDocument/2006/relationships/hyperlink" Target="https://dcc.ligo.org/LIGO-L1400133" TargetMode="External"/><Relationship Id="rId96" Type="http://schemas.openxmlformats.org/officeDocument/2006/relationships/hyperlink" Target="https://dcc.ligo.org/LIGO-E1400131" TargetMode="External"/><Relationship Id="rId140" Type="http://schemas.openxmlformats.org/officeDocument/2006/relationships/hyperlink" Target="https://dcc.ligo.org/LIGO-E1300844" TargetMode="External"/><Relationship Id="rId145" Type="http://schemas.openxmlformats.org/officeDocument/2006/relationships/hyperlink" Target="https://dcc.ligo.org/LIGO-E1300514" TargetMode="External"/><Relationship Id="rId161" Type="http://schemas.openxmlformats.org/officeDocument/2006/relationships/hyperlink" Target="https://dcc.ligo.org/E1400194" TargetMode="External"/><Relationship Id="rId166" Type="http://schemas.openxmlformats.org/officeDocument/2006/relationships/hyperlink" Target="https://dcc.ligo.org/LIGO-L1300226" TargetMode="External"/><Relationship Id="rId182" Type="http://schemas.openxmlformats.org/officeDocument/2006/relationships/hyperlink" Target="https://dcc.ligo.org/LIGO-L1400161" TargetMode="External"/><Relationship Id="rId187" Type="http://schemas.openxmlformats.org/officeDocument/2006/relationships/hyperlink" Target="https://dcc.ligo.org/LIGO-E1400081" TargetMode="External"/><Relationship Id="rId217" Type="http://schemas.openxmlformats.org/officeDocument/2006/relationships/hyperlink" Target="https://dcc.ligo.org/LIGO-E1500050" TargetMode="External"/><Relationship Id="rId1" Type="http://schemas.openxmlformats.org/officeDocument/2006/relationships/hyperlink" Target="https://dcc.ligo.org/LIGO-E1200038" TargetMode="External"/><Relationship Id="rId6" Type="http://schemas.openxmlformats.org/officeDocument/2006/relationships/hyperlink" Target="https://dcc.ligo.org/LIGO-E1200687" TargetMode="External"/><Relationship Id="rId212" Type="http://schemas.openxmlformats.org/officeDocument/2006/relationships/hyperlink" Target="https://dcc.ligo.org/LIGO-E1500156" TargetMode="External"/><Relationship Id="rId23" Type="http://schemas.openxmlformats.org/officeDocument/2006/relationships/hyperlink" Target="https://dcc.ligo.org/LIGO-T1300023" TargetMode="External"/><Relationship Id="rId28" Type="http://schemas.openxmlformats.org/officeDocument/2006/relationships/hyperlink" Target="https://dcc.ligo.org/LIGO-E1300539" TargetMode="External"/><Relationship Id="rId49" Type="http://schemas.openxmlformats.org/officeDocument/2006/relationships/hyperlink" Target="https://dcc.ligo.org/LIGO-E1300827" TargetMode="External"/><Relationship Id="rId114" Type="http://schemas.openxmlformats.org/officeDocument/2006/relationships/hyperlink" Target="https://dcc.ligo.org/T1300899" TargetMode="External"/><Relationship Id="rId119" Type="http://schemas.openxmlformats.org/officeDocument/2006/relationships/hyperlink" Target="https://dcc.ligo.org/LIGO-E1300908" TargetMode="External"/><Relationship Id="rId44" Type="http://schemas.openxmlformats.org/officeDocument/2006/relationships/hyperlink" Target="https://dcc.ligo.org/LIGO-E1300547" TargetMode="External"/><Relationship Id="rId60" Type="http://schemas.openxmlformats.org/officeDocument/2006/relationships/hyperlink" Target="https://dcc.ligo.org/LIGO-T1400005" TargetMode="External"/><Relationship Id="rId65" Type="http://schemas.openxmlformats.org/officeDocument/2006/relationships/hyperlink" Target="https://dcc.ligo.org/LIGO-T1300707" TargetMode="External"/><Relationship Id="rId81" Type="http://schemas.openxmlformats.org/officeDocument/2006/relationships/hyperlink" Target="https://dcc.ligo.org/LIGO-E1400119" TargetMode="External"/><Relationship Id="rId86" Type="http://schemas.openxmlformats.org/officeDocument/2006/relationships/hyperlink" Target="https://dcc.ligo.org/LIGO-E1300916" TargetMode="External"/><Relationship Id="rId130" Type="http://schemas.openxmlformats.org/officeDocument/2006/relationships/hyperlink" Target="https://dcc.ligo.org/LIGO-E1201041" TargetMode="External"/><Relationship Id="rId135" Type="http://schemas.openxmlformats.org/officeDocument/2006/relationships/hyperlink" Target="https://dcc.ligo.org/LIGO-E1400161" TargetMode="External"/><Relationship Id="rId151" Type="http://schemas.openxmlformats.org/officeDocument/2006/relationships/hyperlink" Target="https://dcc.ligo.org/LIGO-E1400055" TargetMode="External"/><Relationship Id="rId156" Type="http://schemas.openxmlformats.org/officeDocument/2006/relationships/hyperlink" Target="https://dcc.ligo.org/LIGO-E1400117" TargetMode="External"/><Relationship Id="rId177" Type="http://schemas.openxmlformats.org/officeDocument/2006/relationships/hyperlink" Target="https://dcc.ligo.org/LIGO-L1400157" TargetMode="External"/><Relationship Id="rId198" Type="http://schemas.openxmlformats.org/officeDocument/2006/relationships/hyperlink" Target="https://dcc.ligo.org/T1400616" TargetMode="External"/><Relationship Id="rId172" Type="http://schemas.openxmlformats.org/officeDocument/2006/relationships/hyperlink" Target="https://dcc.ligo.org/LIGO-L1400166" TargetMode="External"/><Relationship Id="rId193" Type="http://schemas.openxmlformats.org/officeDocument/2006/relationships/hyperlink" Target="https://dcc.ligo.org/LIGO-E1400395" TargetMode="External"/><Relationship Id="rId202" Type="http://schemas.openxmlformats.org/officeDocument/2006/relationships/hyperlink" Target="https://dcc.ligo.org/LIGO-E1500050" TargetMode="External"/><Relationship Id="rId207" Type="http://schemas.openxmlformats.org/officeDocument/2006/relationships/hyperlink" Target="https://dcc.ligo.org/LIGO-E1500029" TargetMode="External"/><Relationship Id="rId223" Type="http://schemas.openxmlformats.org/officeDocument/2006/relationships/hyperlink" Target="https://dcc.ligo.org/E1500171" TargetMode="External"/><Relationship Id="rId13" Type="http://schemas.openxmlformats.org/officeDocument/2006/relationships/hyperlink" Target="https://dcc.ligo.org/LIGO-E1201042" TargetMode="External"/><Relationship Id="rId18" Type="http://schemas.openxmlformats.org/officeDocument/2006/relationships/hyperlink" Target="https://dcc.ligo.org/LIGO-E1201013" TargetMode="External"/><Relationship Id="rId39" Type="http://schemas.openxmlformats.org/officeDocument/2006/relationships/hyperlink" Target="https://dcc.ligo.org/LIGO-E1300363" TargetMode="External"/><Relationship Id="rId109" Type="http://schemas.openxmlformats.org/officeDocument/2006/relationships/hyperlink" Target="https://dcc.ligo.org/T1300896" TargetMode="External"/><Relationship Id="rId34" Type="http://schemas.openxmlformats.org/officeDocument/2006/relationships/hyperlink" Target="https://dcc.ligo.org/LIGO-E1300892" TargetMode="External"/><Relationship Id="rId50" Type="http://schemas.openxmlformats.org/officeDocument/2006/relationships/hyperlink" Target="https://dcc.ligo.org/T1300605" TargetMode="External"/><Relationship Id="rId55" Type="http://schemas.openxmlformats.org/officeDocument/2006/relationships/hyperlink" Target="https://dcc.ligo.org/LIGO-L1300225" TargetMode="External"/><Relationship Id="rId76" Type="http://schemas.openxmlformats.org/officeDocument/2006/relationships/hyperlink" Target="https://dcc.ligo.org/LIGO-E1400109" TargetMode="External"/><Relationship Id="rId97" Type="http://schemas.openxmlformats.org/officeDocument/2006/relationships/hyperlink" Target="https://dcc.ligo.org/LIGO-E1400131" TargetMode="External"/><Relationship Id="rId104" Type="http://schemas.openxmlformats.org/officeDocument/2006/relationships/hyperlink" Target="https://dcc.ligo.org/E1300883" TargetMode="External"/><Relationship Id="rId120" Type="http://schemas.openxmlformats.org/officeDocument/2006/relationships/hyperlink" Target="https://dcc.ligo.org/LIGO-E1400080" TargetMode="External"/><Relationship Id="rId125" Type="http://schemas.openxmlformats.org/officeDocument/2006/relationships/hyperlink" Target="https://dcc.ligo.org/LIGO-E1400157" TargetMode="External"/><Relationship Id="rId141" Type="http://schemas.openxmlformats.org/officeDocument/2006/relationships/hyperlink" Target="https://dcc.ligo.org/LIGO-E1400161" TargetMode="External"/><Relationship Id="rId146" Type="http://schemas.openxmlformats.org/officeDocument/2006/relationships/hyperlink" Target="https://dcc.ligo.org/LIGO-E1400125" TargetMode="External"/><Relationship Id="rId167" Type="http://schemas.openxmlformats.org/officeDocument/2006/relationships/hyperlink" Target="https://dcc.ligo.org/LIGO-T1400282" TargetMode="External"/><Relationship Id="rId188" Type="http://schemas.openxmlformats.org/officeDocument/2006/relationships/hyperlink" Target="https://dcc.ligo.org/LIGO-E1400172" TargetMode="External"/><Relationship Id="rId7" Type="http://schemas.openxmlformats.org/officeDocument/2006/relationships/hyperlink" Target="https://dcc.ligo.org/LIGO-E1201038" TargetMode="External"/><Relationship Id="rId71" Type="http://schemas.openxmlformats.org/officeDocument/2006/relationships/hyperlink" Target="https://dcc.ligo.org/LIGO-E1400145" TargetMode="External"/><Relationship Id="rId92" Type="http://schemas.openxmlformats.org/officeDocument/2006/relationships/hyperlink" Target="https://dcc.ligo.org/LIGO-L1400133" TargetMode="External"/><Relationship Id="rId162" Type="http://schemas.openxmlformats.org/officeDocument/2006/relationships/hyperlink" Target="https://dcc.ligo.org/E1400194" TargetMode="External"/><Relationship Id="rId183" Type="http://schemas.openxmlformats.org/officeDocument/2006/relationships/hyperlink" Target="https://dcc.ligo.org/LIGO-E1300547" TargetMode="External"/><Relationship Id="rId213" Type="http://schemas.openxmlformats.org/officeDocument/2006/relationships/hyperlink" Target="https://dcc.ligo.org/LIGO-E1400172" TargetMode="External"/><Relationship Id="rId218" Type="http://schemas.openxmlformats.org/officeDocument/2006/relationships/hyperlink" Target="https://dcc.ligo.org/LIGO-E1400172" TargetMode="External"/><Relationship Id="rId2" Type="http://schemas.openxmlformats.org/officeDocument/2006/relationships/hyperlink" Target="https://dcc.ligo.org/LIGO-E1200039" TargetMode="External"/><Relationship Id="rId29" Type="http://schemas.openxmlformats.org/officeDocument/2006/relationships/hyperlink" Target="https://dcc.ligo.org/LIGO-E1200026" TargetMode="External"/><Relationship Id="rId24" Type="http://schemas.openxmlformats.org/officeDocument/2006/relationships/hyperlink" Target="https://dcc.ligo.org/LIGO-T1300020" TargetMode="External"/><Relationship Id="rId40" Type="http://schemas.openxmlformats.org/officeDocument/2006/relationships/hyperlink" Target="https://dcc.ligo.org/LIGO-E1300452" TargetMode="External"/><Relationship Id="rId45" Type="http://schemas.openxmlformats.org/officeDocument/2006/relationships/hyperlink" Target="https://dcc.ligo.org/LIGO-L1300227" TargetMode="External"/><Relationship Id="rId66" Type="http://schemas.openxmlformats.org/officeDocument/2006/relationships/hyperlink" Target="https://dcc.ligo.org/LIGO-E1300793" TargetMode="External"/><Relationship Id="rId87" Type="http://schemas.openxmlformats.org/officeDocument/2006/relationships/hyperlink" Target="https://dcc.ligo.org/LIGO-E1400172" TargetMode="External"/><Relationship Id="rId110" Type="http://schemas.openxmlformats.org/officeDocument/2006/relationships/hyperlink" Target="https://dcc.ligo.org/T1300900" TargetMode="External"/><Relationship Id="rId115" Type="http://schemas.openxmlformats.org/officeDocument/2006/relationships/hyperlink" Target="https://dcc.ligo.org/LIGO-E1400011" TargetMode="External"/><Relationship Id="rId131" Type="http://schemas.openxmlformats.org/officeDocument/2006/relationships/hyperlink" Target="https://dcc.ligo.org/LIGO-E1201040" TargetMode="External"/><Relationship Id="rId136" Type="http://schemas.openxmlformats.org/officeDocument/2006/relationships/hyperlink" Target="https://dcc.ligo.org/LIGO-E1400159" TargetMode="External"/><Relationship Id="rId157" Type="http://schemas.openxmlformats.org/officeDocument/2006/relationships/hyperlink" Target="https://dcc.ligo.org/LIGO-E1400116" TargetMode="External"/><Relationship Id="rId178" Type="http://schemas.openxmlformats.org/officeDocument/2006/relationships/hyperlink" Target="https://dcc.ligo.org/LIGO-L1400158" TargetMode="External"/><Relationship Id="rId61" Type="http://schemas.openxmlformats.org/officeDocument/2006/relationships/hyperlink" Target="https://dcc.ligo.org/LIGO-T1400006" TargetMode="External"/><Relationship Id="rId82" Type="http://schemas.openxmlformats.org/officeDocument/2006/relationships/hyperlink" Target="https://dcc.ligo.org/LIGO-E1400125" TargetMode="External"/><Relationship Id="rId152" Type="http://schemas.openxmlformats.org/officeDocument/2006/relationships/hyperlink" Target="https://dcc.ligo.org/LIGO-E1400158" TargetMode="External"/><Relationship Id="rId173" Type="http://schemas.openxmlformats.org/officeDocument/2006/relationships/hyperlink" Target="https://dcc.ligo.org/LIGO-L1400150" TargetMode="External"/><Relationship Id="rId194" Type="http://schemas.openxmlformats.org/officeDocument/2006/relationships/hyperlink" Target="https://dcc.ligo.org/LIGO-E1400172" TargetMode="External"/><Relationship Id="rId199" Type="http://schemas.openxmlformats.org/officeDocument/2006/relationships/hyperlink" Target="https://dcc.ligo.org/LIGO-E1200686" TargetMode="External"/><Relationship Id="rId203" Type="http://schemas.openxmlformats.org/officeDocument/2006/relationships/hyperlink" Target="https://dcc.ligo.org/LIGO-E1500038" TargetMode="External"/><Relationship Id="rId208" Type="http://schemas.openxmlformats.org/officeDocument/2006/relationships/hyperlink" Target="https://dcc.ligo.org/LIGO-E1500029" TargetMode="External"/><Relationship Id="rId19" Type="http://schemas.openxmlformats.org/officeDocument/2006/relationships/hyperlink" Target="https://dcc.ligo.org/LIGO-T1300019" TargetMode="External"/><Relationship Id="rId224" Type="http://schemas.openxmlformats.org/officeDocument/2006/relationships/hyperlink" Target="https://dcc.ligo.org/E1500178" TargetMode="External"/><Relationship Id="rId14" Type="http://schemas.openxmlformats.org/officeDocument/2006/relationships/hyperlink" Target="https://dcc.ligo.org/LIGO-E1300513" TargetMode="External"/><Relationship Id="rId30" Type="http://schemas.openxmlformats.org/officeDocument/2006/relationships/hyperlink" Target="https://dcc.ligo.org/LIGO-E1300212" TargetMode="External"/><Relationship Id="rId35" Type="http://schemas.openxmlformats.org/officeDocument/2006/relationships/hyperlink" Target="https://dcc.ligo.org/LIGO-E1300359" TargetMode="External"/><Relationship Id="rId56" Type="http://schemas.openxmlformats.org/officeDocument/2006/relationships/hyperlink" Target="https://dcc.ligo.org/LIGO-T1200556" TargetMode="External"/><Relationship Id="rId77" Type="http://schemas.openxmlformats.org/officeDocument/2006/relationships/hyperlink" Target="https://dcc.ligo.org/LIGO-E1400113" TargetMode="External"/><Relationship Id="rId100" Type="http://schemas.openxmlformats.org/officeDocument/2006/relationships/hyperlink" Target="https://dcc.ligo.org/LIGO-E1300866" TargetMode="External"/><Relationship Id="rId105" Type="http://schemas.openxmlformats.org/officeDocument/2006/relationships/hyperlink" Target="https://dcc.ligo.org/T1400534" TargetMode="External"/><Relationship Id="rId126" Type="http://schemas.openxmlformats.org/officeDocument/2006/relationships/hyperlink" Target="https://dcc.ligo.org/LIGO-E1300712" TargetMode="External"/><Relationship Id="rId147" Type="http://schemas.openxmlformats.org/officeDocument/2006/relationships/hyperlink" Target="https://dcc.ligo.org/LIGO-E1201042" TargetMode="External"/><Relationship Id="rId168" Type="http://schemas.openxmlformats.org/officeDocument/2006/relationships/hyperlink" Target="https://dcc.ligo.org/LIGO-L1300226" TargetMode="External"/><Relationship Id="rId8" Type="http://schemas.openxmlformats.org/officeDocument/2006/relationships/hyperlink" Target="https://dcc.ligo.org/LIGO-E1201039" TargetMode="External"/><Relationship Id="rId51" Type="http://schemas.openxmlformats.org/officeDocument/2006/relationships/hyperlink" Target="https://dcc.ligo.org/LIGO-T1300607" TargetMode="External"/><Relationship Id="rId72" Type="http://schemas.openxmlformats.org/officeDocument/2006/relationships/hyperlink" Target="https://dcc.ligo.org/LIGO-E1400172" TargetMode="External"/><Relationship Id="rId93" Type="http://schemas.openxmlformats.org/officeDocument/2006/relationships/hyperlink" Target="https://dcc.ligo.org/LIGO-T1400172" TargetMode="External"/><Relationship Id="rId98" Type="http://schemas.openxmlformats.org/officeDocument/2006/relationships/hyperlink" Target="https://dcc.ligo.org/T1400181" TargetMode="External"/><Relationship Id="rId121" Type="http://schemas.openxmlformats.org/officeDocument/2006/relationships/hyperlink" Target="https://dcc.ligo.org/LIGO-E1300917" TargetMode="External"/><Relationship Id="rId142" Type="http://schemas.openxmlformats.org/officeDocument/2006/relationships/hyperlink" Target="https://dcc.ligo.org/LIGO-E1400159" TargetMode="External"/><Relationship Id="rId163" Type="http://schemas.openxmlformats.org/officeDocument/2006/relationships/hyperlink" Target="https://dcc.ligo.org/LIGO-E1400172" TargetMode="External"/><Relationship Id="rId184" Type="http://schemas.openxmlformats.org/officeDocument/2006/relationships/hyperlink" Target="https://dcc.ligo.org/LIGO-E1500003" TargetMode="External"/><Relationship Id="rId189" Type="http://schemas.openxmlformats.org/officeDocument/2006/relationships/hyperlink" Target="https://dcc.ligo.org/LIGO-E1300827" TargetMode="External"/><Relationship Id="rId219" Type="http://schemas.openxmlformats.org/officeDocument/2006/relationships/hyperlink" Target="https://dcc.ligo.org/E1200690" TargetMode="External"/><Relationship Id="rId3" Type="http://schemas.openxmlformats.org/officeDocument/2006/relationships/hyperlink" Target="https://dcc.ligo.org/LIGO-E1200040" TargetMode="External"/><Relationship Id="rId214" Type="http://schemas.openxmlformats.org/officeDocument/2006/relationships/hyperlink" Target="https://dcc.ligo.org/LIGO-E1400172" TargetMode="External"/><Relationship Id="rId25" Type="http://schemas.openxmlformats.org/officeDocument/2006/relationships/hyperlink" Target="https://dcc.ligo.org/LIGO-T1300089" TargetMode="External"/><Relationship Id="rId46" Type="http://schemas.openxmlformats.org/officeDocument/2006/relationships/hyperlink" Target="https://dcc.ligo.org/LIGO-E1400019" TargetMode="External"/><Relationship Id="rId67" Type="http://schemas.openxmlformats.org/officeDocument/2006/relationships/hyperlink" Target="https://dcc.ligo.org/LIGO-E1300793" TargetMode="External"/><Relationship Id="rId116" Type="http://schemas.openxmlformats.org/officeDocument/2006/relationships/hyperlink" Target="https://dcc.ligo.org/T1400181" TargetMode="External"/><Relationship Id="rId137" Type="http://schemas.openxmlformats.org/officeDocument/2006/relationships/hyperlink" Target="https://dcc.ligo.org/LIGO-E1400160" TargetMode="External"/><Relationship Id="rId158" Type="http://schemas.openxmlformats.org/officeDocument/2006/relationships/hyperlink" Target="https://dcc.ligo.org/LIGO-E1400119" TargetMode="External"/><Relationship Id="rId20" Type="http://schemas.openxmlformats.org/officeDocument/2006/relationships/hyperlink" Target="https://dcc.ligo.org/LIGO-T1300608" TargetMode="External"/><Relationship Id="rId41" Type="http://schemas.openxmlformats.org/officeDocument/2006/relationships/hyperlink" Target="https://dcc.ligo.org/LIGO-E1300451" TargetMode="External"/><Relationship Id="rId62" Type="http://schemas.openxmlformats.org/officeDocument/2006/relationships/hyperlink" Target="https://dcc.ligo.org/LIGO-E1300536" TargetMode="External"/><Relationship Id="rId83" Type="http://schemas.openxmlformats.org/officeDocument/2006/relationships/hyperlink" Target="https://dcc.ligo.org/LIGO-E1300908" TargetMode="External"/><Relationship Id="rId88" Type="http://schemas.openxmlformats.org/officeDocument/2006/relationships/hyperlink" Target="https://dcc.ligo.org/LIGO-E1300854" TargetMode="External"/><Relationship Id="rId111" Type="http://schemas.openxmlformats.org/officeDocument/2006/relationships/hyperlink" Target="https://dcc.ligo.org/T1300680" TargetMode="External"/><Relationship Id="rId132" Type="http://schemas.openxmlformats.org/officeDocument/2006/relationships/hyperlink" Target="https://dcc.ligo.org/LIGO-E1300836" TargetMode="External"/><Relationship Id="rId153" Type="http://schemas.openxmlformats.org/officeDocument/2006/relationships/hyperlink" Target="https://dcc.ligo.org/LIGO-E1400109" TargetMode="External"/><Relationship Id="rId174" Type="http://schemas.openxmlformats.org/officeDocument/2006/relationships/hyperlink" Target="https://dcc.ligo.org/LIGO-L1400149" TargetMode="External"/><Relationship Id="rId179" Type="http://schemas.openxmlformats.org/officeDocument/2006/relationships/hyperlink" Target="https://dcc.ligo.org/LIGO-L1400159" TargetMode="External"/><Relationship Id="rId195" Type="http://schemas.openxmlformats.org/officeDocument/2006/relationships/hyperlink" Target="https://dcc.ligo.org/LIGO-E1400172" TargetMode="External"/><Relationship Id="rId209" Type="http://schemas.openxmlformats.org/officeDocument/2006/relationships/hyperlink" Target="https://dcc.ligo.org/LIGO-E1400479" TargetMode="External"/><Relationship Id="rId190" Type="http://schemas.openxmlformats.org/officeDocument/2006/relationships/hyperlink" Target="https://dcc.ligo.org/LIGO-E1400172" TargetMode="External"/><Relationship Id="rId204" Type="http://schemas.openxmlformats.org/officeDocument/2006/relationships/hyperlink" Target="https://dcc.ligo.org/LIGO-E1500038" TargetMode="External"/><Relationship Id="rId220" Type="http://schemas.openxmlformats.org/officeDocument/2006/relationships/hyperlink" Target="https://dcc.ligo.org/E1200690" TargetMode="External"/><Relationship Id="rId225" Type="http://schemas.openxmlformats.org/officeDocument/2006/relationships/hyperlink" Target="https://dcc.ligo.org/E1500008" TargetMode="External"/><Relationship Id="rId15" Type="http://schemas.openxmlformats.org/officeDocument/2006/relationships/hyperlink" Target="https://dcc.ligo.org/LIGO-E1300497" TargetMode="External"/><Relationship Id="rId36" Type="http://schemas.openxmlformats.org/officeDocument/2006/relationships/hyperlink" Target="https://dcc.ligo.org/LIGO-E1300360" TargetMode="External"/><Relationship Id="rId57" Type="http://schemas.openxmlformats.org/officeDocument/2006/relationships/hyperlink" Target="https://dcc.ligo.org/LIGO-T1400232" TargetMode="External"/><Relationship Id="rId106" Type="http://schemas.openxmlformats.org/officeDocument/2006/relationships/hyperlink" Target="https://dcc.ligo.org/E1300769" TargetMode="External"/><Relationship Id="rId127" Type="http://schemas.openxmlformats.org/officeDocument/2006/relationships/hyperlink" Target="https://dcc.ligo.org/LIGO-E1300699" TargetMode="External"/><Relationship Id="rId10" Type="http://schemas.openxmlformats.org/officeDocument/2006/relationships/hyperlink" Target="https://dcc.ligo.org/LIGO-E1300712" TargetMode="External"/><Relationship Id="rId31" Type="http://schemas.openxmlformats.org/officeDocument/2006/relationships/hyperlink" Target="https://dcc.ligo.org/LIGO-E1200636" TargetMode="External"/><Relationship Id="rId52" Type="http://schemas.openxmlformats.org/officeDocument/2006/relationships/hyperlink" Target="https://dcc.ligo.org/LIGO-L1400147" TargetMode="External"/><Relationship Id="rId73" Type="http://schemas.openxmlformats.org/officeDocument/2006/relationships/hyperlink" Target="https://dcc.ligo.org/LIGO-E1400034" TargetMode="External"/><Relationship Id="rId78" Type="http://schemas.openxmlformats.org/officeDocument/2006/relationships/hyperlink" Target="https://dcc.ligo.org/LIGO-E1400114" TargetMode="External"/><Relationship Id="rId94" Type="http://schemas.openxmlformats.org/officeDocument/2006/relationships/hyperlink" Target="https://dcc.ligo.org/LIGO-T1400172" TargetMode="External"/><Relationship Id="rId99" Type="http://schemas.openxmlformats.org/officeDocument/2006/relationships/hyperlink" Target="https://dcc.ligo.org/LIGO-E1300866" TargetMode="External"/><Relationship Id="rId101" Type="http://schemas.openxmlformats.org/officeDocument/2006/relationships/hyperlink" Target="https://dcc.ligo.org/T1400283" TargetMode="External"/><Relationship Id="rId122" Type="http://schemas.openxmlformats.org/officeDocument/2006/relationships/hyperlink" Target="https://dcc.ligo.org/LIGO-E1300916" TargetMode="External"/><Relationship Id="rId143" Type="http://schemas.openxmlformats.org/officeDocument/2006/relationships/hyperlink" Target="https://dcc.ligo.org/LIGO-E1400160" TargetMode="External"/><Relationship Id="rId148" Type="http://schemas.openxmlformats.org/officeDocument/2006/relationships/hyperlink" Target="https://dcc.ligo.org/LIGO-E1300513" TargetMode="External"/><Relationship Id="rId164" Type="http://schemas.openxmlformats.org/officeDocument/2006/relationships/hyperlink" Target="https://dcc.ligo.org/LIGO-E1300878" TargetMode="External"/><Relationship Id="rId169" Type="http://schemas.openxmlformats.org/officeDocument/2006/relationships/hyperlink" Target="https://dcc.ligo.org/LIGO-L1300226" TargetMode="External"/><Relationship Id="rId185" Type="http://schemas.openxmlformats.org/officeDocument/2006/relationships/hyperlink" Target="https://dcc.ligo.org/LIGO-E1500003" TargetMode="External"/><Relationship Id="rId4" Type="http://schemas.openxmlformats.org/officeDocument/2006/relationships/hyperlink" Target="https://dcc.ligo.org/LIGO-E1200686" TargetMode="External"/><Relationship Id="rId9" Type="http://schemas.openxmlformats.org/officeDocument/2006/relationships/hyperlink" Target="https://dcc.ligo.org/LIGO-E1300699" TargetMode="External"/><Relationship Id="rId180" Type="http://schemas.openxmlformats.org/officeDocument/2006/relationships/hyperlink" Target="https://dcc.ligo.org/LIGO-L1400167" TargetMode="External"/><Relationship Id="rId210" Type="http://schemas.openxmlformats.org/officeDocument/2006/relationships/hyperlink" Target="https://dcc.ligo.org/LIGO-E1400172" TargetMode="External"/><Relationship Id="rId215" Type="http://schemas.openxmlformats.org/officeDocument/2006/relationships/hyperlink" Target="https://dcc.ligo.org/E1500178" TargetMode="External"/><Relationship Id="rId26" Type="http://schemas.openxmlformats.org/officeDocument/2006/relationships/hyperlink" Target="https://dcc.ligo.org/LIGO-T1300090" TargetMode="External"/><Relationship Id="rId47" Type="http://schemas.openxmlformats.org/officeDocument/2006/relationships/hyperlink" Target="https://dcc.ligo.org/LIGO-E1200684" TargetMode="External"/><Relationship Id="rId68" Type="http://schemas.openxmlformats.org/officeDocument/2006/relationships/hyperlink" Target="https://dcc.ligo.org/LIGO-E1400081" TargetMode="External"/><Relationship Id="rId89" Type="http://schemas.openxmlformats.org/officeDocument/2006/relationships/hyperlink" Target="https://dcc.ligo.org/LIGO-E1300973" TargetMode="External"/><Relationship Id="rId112" Type="http://schemas.openxmlformats.org/officeDocument/2006/relationships/hyperlink" Target="https://dcc.ligo.org/T1300608" TargetMode="External"/><Relationship Id="rId133" Type="http://schemas.openxmlformats.org/officeDocument/2006/relationships/hyperlink" Target="https://dcc.ligo.org/LIGO-E1400115" TargetMode="External"/><Relationship Id="rId154" Type="http://schemas.openxmlformats.org/officeDocument/2006/relationships/hyperlink" Target="https://dcc.ligo.org/LIGO-E1400113" TargetMode="External"/><Relationship Id="rId175" Type="http://schemas.openxmlformats.org/officeDocument/2006/relationships/hyperlink" Target="https://dcc.ligo.org/LIGO-L1400148" TargetMode="External"/><Relationship Id="rId196" Type="http://schemas.openxmlformats.org/officeDocument/2006/relationships/hyperlink" Target="https://dcc.ligo.org/L1400173" TargetMode="External"/><Relationship Id="rId200" Type="http://schemas.openxmlformats.org/officeDocument/2006/relationships/hyperlink" Target="https://dcc.ligo.org/LIGO-E1200685" TargetMode="External"/><Relationship Id="rId16" Type="http://schemas.openxmlformats.org/officeDocument/2006/relationships/hyperlink" Target="https://dcc.ligo.org/LIGO-E1300514" TargetMode="External"/><Relationship Id="rId221" Type="http://schemas.openxmlformats.org/officeDocument/2006/relationships/hyperlink" Target="https://dcc.ligo.org/E1200690" TargetMode="External"/><Relationship Id="rId37" Type="http://schemas.openxmlformats.org/officeDocument/2006/relationships/hyperlink" Target="https://dcc.ligo.org/LIGO-E1300361" TargetMode="External"/><Relationship Id="rId58" Type="http://schemas.openxmlformats.org/officeDocument/2006/relationships/hyperlink" Target="https://dcc.ligo.org/LIGO-T1400233" TargetMode="External"/><Relationship Id="rId79" Type="http://schemas.openxmlformats.org/officeDocument/2006/relationships/hyperlink" Target="https://dcc.ligo.org/LIGO-E1400117" TargetMode="External"/><Relationship Id="rId102" Type="http://schemas.openxmlformats.org/officeDocument/2006/relationships/hyperlink" Target="https://dcc.ligo.org/E1400036" TargetMode="External"/><Relationship Id="rId123" Type="http://schemas.openxmlformats.org/officeDocument/2006/relationships/hyperlink" Target="https://dcc.ligo.org/LIGO-E1201045" TargetMode="External"/><Relationship Id="rId144" Type="http://schemas.openxmlformats.org/officeDocument/2006/relationships/hyperlink" Target="https://dcc.ligo.org/LIGO-E1300497" TargetMode="External"/><Relationship Id="rId90" Type="http://schemas.openxmlformats.org/officeDocument/2006/relationships/hyperlink" Target="https://dcc.ligo.org/LIGO-E1400172" TargetMode="External"/><Relationship Id="rId165" Type="http://schemas.openxmlformats.org/officeDocument/2006/relationships/hyperlink" Target="https://dcc.ligo.org/LIGO-E1400395" TargetMode="External"/><Relationship Id="rId186" Type="http://schemas.openxmlformats.org/officeDocument/2006/relationships/hyperlink" Target="https://dcc.ligo.org/LIGO-E1400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activeCell="G29" sqref="G29"/>
    </sheetView>
  </sheetViews>
  <sheetFormatPr defaultRowHeight="15.6" x14ac:dyDescent="0.3"/>
  <cols>
    <col min="1" max="1" width="8.796875" style="158"/>
    <col min="2" max="2" width="9.5" bestFit="1" customWidth="1"/>
    <col min="4" max="4" width="9.296875" customWidth="1"/>
    <col min="5" max="5" width="10.19921875" customWidth="1"/>
    <col min="7" max="7" width="11.3984375" customWidth="1"/>
    <col min="8" max="8" width="1.19921875" style="158" customWidth="1"/>
    <col min="9" max="9" width="6.5" style="161" customWidth="1"/>
    <col min="10" max="10" width="6.69921875" style="161" customWidth="1"/>
    <col min="11" max="11" width="11.3984375" style="161" customWidth="1"/>
    <col min="12" max="12" width="25.8984375" customWidth="1"/>
  </cols>
  <sheetData>
    <row r="1" spans="2:12" ht="21" x14ac:dyDescent="0.4">
      <c r="B1" s="107" t="s">
        <v>285</v>
      </c>
    </row>
    <row r="3" spans="2:12" s="158" customFormat="1" x14ac:dyDescent="0.3">
      <c r="I3" s="187" t="s">
        <v>383</v>
      </c>
      <c r="J3" s="188"/>
      <c r="K3" s="189"/>
    </row>
    <row r="4" spans="2:12" s="104" customFormat="1" x14ac:dyDescent="0.3">
      <c r="B4" s="105" t="s">
        <v>235</v>
      </c>
      <c r="C4" s="105" t="s">
        <v>238</v>
      </c>
      <c r="D4" s="105" t="s">
        <v>239</v>
      </c>
      <c r="E4" s="105" t="s">
        <v>240</v>
      </c>
      <c r="F4" s="105" t="s">
        <v>237</v>
      </c>
      <c r="G4" s="105" t="s">
        <v>350</v>
      </c>
      <c r="H4" s="159"/>
      <c r="I4" s="170" t="s">
        <v>387</v>
      </c>
      <c r="J4" s="170" t="s">
        <v>388</v>
      </c>
      <c r="K4" s="170" t="s">
        <v>350</v>
      </c>
    </row>
    <row r="5" spans="2:12" x14ac:dyDescent="0.3">
      <c r="B5" s="183" t="s">
        <v>282</v>
      </c>
      <c r="C5" s="182">
        <f>COUNTIF(Subsystems!B4:B20,"P")</f>
        <v>0</v>
      </c>
      <c r="D5" s="172">
        <f>COUNTIF(Subsystems!B4:B20,"U")</f>
        <v>0</v>
      </c>
      <c r="E5" s="172">
        <f>COUNTIF(Subsystems!B4:B20,"C")</f>
        <v>12</v>
      </c>
      <c r="F5" s="172">
        <f t="shared" ref="F5:F13" si="0">SUM(C5:E5)</f>
        <v>12</v>
      </c>
      <c r="G5" s="173">
        <f>E5/F5</f>
        <v>1</v>
      </c>
      <c r="H5" s="174"/>
      <c r="I5" s="163">
        <f>Subsystems!L21</f>
        <v>192</v>
      </c>
      <c r="J5" s="163">
        <f>Subsystems!M21</f>
        <v>22</v>
      </c>
      <c r="K5" s="171">
        <f>IF((I5+J5)=0,1,I5/(I5+J5))</f>
        <v>0.89719626168224298</v>
      </c>
      <c r="L5" s="186"/>
    </row>
    <row r="6" spans="2:12" x14ac:dyDescent="0.3">
      <c r="B6" s="183" t="s">
        <v>0</v>
      </c>
      <c r="C6" s="172">
        <f>COUNTIF(Subsystems!B22,"P")</f>
        <v>0</v>
      </c>
      <c r="D6" s="182">
        <f>COUNTIF(Subsystems!B22,"U")</f>
        <v>0</v>
      </c>
      <c r="E6" s="172">
        <f>COUNTIF(Subsystems!B22,"C")</f>
        <v>1</v>
      </c>
      <c r="F6" s="172">
        <f t="shared" si="0"/>
        <v>1</v>
      </c>
      <c r="G6" s="173">
        <f t="shared" ref="G6:G15" si="1">E6/F6</f>
        <v>1</v>
      </c>
      <c r="H6" s="174"/>
      <c r="I6" s="163">
        <f>Subsystems!L22</f>
        <v>48</v>
      </c>
      <c r="J6" s="163">
        <f>Subsystems!M22</f>
        <v>1</v>
      </c>
      <c r="K6" s="171">
        <f>IF((I6+J6)=0,1,I6/(I6+J6))</f>
        <v>0.97959183673469385</v>
      </c>
    </row>
    <row r="7" spans="2:12" x14ac:dyDescent="0.3">
      <c r="B7" s="108" t="s">
        <v>12</v>
      </c>
      <c r="C7" s="106">
        <f>COUNTIF(Subsystems!B24,"P")</f>
        <v>0</v>
      </c>
      <c r="D7" s="106">
        <f>COUNTIF(Subsystems!B24,"U")</f>
        <v>0</v>
      </c>
      <c r="E7" s="106">
        <f>COUNTIF(Subsystems!B24,"C")</f>
        <v>1</v>
      </c>
      <c r="F7" s="106">
        <f t="shared" si="0"/>
        <v>1</v>
      </c>
      <c r="G7" s="133">
        <f t="shared" si="1"/>
        <v>1</v>
      </c>
      <c r="H7" s="160"/>
      <c r="I7" s="162">
        <f>Subsystems!L24</f>
        <v>18</v>
      </c>
      <c r="J7" s="162">
        <f>Subsystems!M24</f>
        <v>0</v>
      </c>
      <c r="K7" s="175">
        <f t="shared" ref="K7:K15" si="2">IF((I7+J7)=0,1,I7/(I7+J7))</f>
        <v>1</v>
      </c>
    </row>
    <row r="8" spans="2:12" x14ac:dyDescent="0.3">
      <c r="B8" s="108" t="s">
        <v>11</v>
      </c>
      <c r="C8" s="106">
        <f>COUNTIF(Subsystems!B26:B29,"P")</f>
        <v>0</v>
      </c>
      <c r="D8" s="106">
        <f>COUNTIF(Subsystems!B26:B29,"U")</f>
        <v>0</v>
      </c>
      <c r="E8" s="106">
        <f>COUNTIF(Subsystems!B26:B29,"C")</f>
        <v>3</v>
      </c>
      <c r="F8" s="106">
        <f t="shared" si="0"/>
        <v>3</v>
      </c>
      <c r="G8" s="133">
        <f t="shared" si="1"/>
        <v>1</v>
      </c>
      <c r="H8" s="160"/>
      <c r="I8" s="162">
        <f>Subsystems!L29</f>
        <v>0</v>
      </c>
      <c r="J8" s="162">
        <f>Subsystems!M29</f>
        <v>0</v>
      </c>
      <c r="K8" s="175">
        <f t="shared" si="2"/>
        <v>1</v>
      </c>
    </row>
    <row r="9" spans="2:12" x14ac:dyDescent="0.3">
      <c r="B9" s="108" t="s">
        <v>1</v>
      </c>
      <c r="C9" s="106">
        <f>COUNTIF(Subsystems!B30:B40,"P")</f>
        <v>0</v>
      </c>
      <c r="D9" s="106">
        <f>COUNTIF(Subsystems!B30:B40,"U")</f>
        <v>0</v>
      </c>
      <c r="E9" s="106">
        <f>COUNTIF(Subsystems!B30:B40,"C")</f>
        <v>9</v>
      </c>
      <c r="F9" s="106">
        <f t="shared" si="0"/>
        <v>9</v>
      </c>
      <c r="G9" s="133">
        <f t="shared" si="1"/>
        <v>1</v>
      </c>
      <c r="H9" s="160"/>
      <c r="I9" s="163">
        <f>Subsystems!L40</f>
        <v>69</v>
      </c>
      <c r="J9" s="163">
        <f>Subsystems!M40</f>
        <v>50</v>
      </c>
      <c r="K9" s="171">
        <f t="shared" si="2"/>
        <v>0.57983193277310929</v>
      </c>
    </row>
    <row r="10" spans="2:12" x14ac:dyDescent="0.3">
      <c r="B10" s="183" t="s">
        <v>13</v>
      </c>
      <c r="C10" s="182">
        <f>COUNTIF(Subsystems!B41:B58,"P")</f>
        <v>0</v>
      </c>
      <c r="D10" s="172">
        <f>COUNTIF(Subsystems!B41:B58,"U")</f>
        <v>0</v>
      </c>
      <c r="E10" s="172">
        <f>COUNTIF(Subsystems!B41:B58,"C")</f>
        <v>15</v>
      </c>
      <c r="F10" s="172">
        <f t="shared" si="0"/>
        <v>15</v>
      </c>
      <c r="G10" s="173">
        <f t="shared" si="1"/>
        <v>1</v>
      </c>
      <c r="H10" s="174"/>
      <c r="I10" s="163">
        <f>Subsystems!L58</f>
        <v>0</v>
      </c>
      <c r="J10" s="163">
        <f>Subsystems!M58</f>
        <v>29</v>
      </c>
      <c r="K10" s="171">
        <f t="shared" si="2"/>
        <v>0</v>
      </c>
    </row>
    <row r="11" spans="2:12" x14ac:dyDescent="0.3">
      <c r="B11" s="108" t="s">
        <v>2</v>
      </c>
      <c r="C11" s="106">
        <f>COUNTIF(Subsystems!B59:B62,"P")</f>
        <v>0</v>
      </c>
      <c r="D11" s="106">
        <f>COUNTIF(Subsystems!B59:B62,"U")</f>
        <v>0</v>
      </c>
      <c r="E11" s="106">
        <f>COUNTIF(Subsystems!B59:B62,"C")</f>
        <v>3</v>
      </c>
      <c r="F11" s="106">
        <f t="shared" si="0"/>
        <v>3</v>
      </c>
      <c r="G11" s="133">
        <f t="shared" si="1"/>
        <v>1</v>
      </c>
      <c r="H11" s="160"/>
      <c r="I11" s="163">
        <f>Subsystems!L62</f>
        <v>20</v>
      </c>
      <c r="J11" s="163">
        <f>Subsystems!M62</f>
        <v>1</v>
      </c>
      <c r="K11" s="171">
        <f t="shared" si="2"/>
        <v>0.95238095238095233</v>
      </c>
    </row>
    <row r="12" spans="2:12" x14ac:dyDescent="0.3">
      <c r="B12" s="183" t="s">
        <v>20</v>
      </c>
      <c r="C12" s="182">
        <f>COUNTIF(Subsystems!B63:B128,"P")</f>
        <v>0</v>
      </c>
      <c r="D12" s="172">
        <f>COUNTIF(Subsystems!B63:B128,"U")</f>
        <v>0</v>
      </c>
      <c r="E12" s="172">
        <f>COUNTIF(Subsystems!B63:B128,"C")</f>
        <v>53</v>
      </c>
      <c r="F12" s="172">
        <f t="shared" si="0"/>
        <v>53</v>
      </c>
      <c r="G12" s="173">
        <f t="shared" si="1"/>
        <v>1</v>
      </c>
      <c r="H12" s="174"/>
      <c r="I12" s="163">
        <f>Subsystems!L128</f>
        <v>70</v>
      </c>
      <c r="J12" s="163">
        <f>Subsystems!N128</f>
        <v>46</v>
      </c>
      <c r="K12" s="171">
        <f t="shared" si="2"/>
        <v>0.60344827586206895</v>
      </c>
      <c r="L12" s="185"/>
    </row>
    <row r="13" spans="2:12" x14ac:dyDescent="0.3">
      <c r="B13" s="108" t="s">
        <v>6</v>
      </c>
      <c r="C13" s="106">
        <f>COUNTIF(Subsystems!B129:B182,"P")</f>
        <v>0</v>
      </c>
      <c r="D13" s="106">
        <f>COUNTIF(Subsystems!B129:B182,"U")</f>
        <v>0</v>
      </c>
      <c r="E13" s="106">
        <f>COUNTIF(Subsystems!B129:B182,"C")</f>
        <v>50</v>
      </c>
      <c r="F13" s="106">
        <f t="shared" si="0"/>
        <v>50</v>
      </c>
      <c r="G13" s="133">
        <f t="shared" si="1"/>
        <v>1</v>
      </c>
      <c r="H13" s="160"/>
      <c r="I13" s="177">
        <f>Subsystems!L182</f>
        <v>50</v>
      </c>
      <c r="J13" s="177">
        <f>Subsystems!M182</f>
        <v>0</v>
      </c>
      <c r="K13" s="178">
        <f t="shared" si="2"/>
        <v>1</v>
      </c>
      <c r="L13" s="134"/>
    </row>
    <row r="15" spans="2:12" x14ac:dyDescent="0.3">
      <c r="B15" s="183" t="s">
        <v>284</v>
      </c>
      <c r="C15" s="183">
        <f>SUM(C5:C13)</f>
        <v>0</v>
      </c>
      <c r="D15" s="183">
        <f>SUM(D5:D13)</f>
        <v>0</v>
      </c>
      <c r="E15" s="183">
        <f>SUM(E5:E13)</f>
        <v>147</v>
      </c>
      <c r="F15" s="183">
        <f>SUM(F5:F13)</f>
        <v>147</v>
      </c>
      <c r="G15" s="195">
        <f t="shared" si="1"/>
        <v>1</v>
      </c>
      <c r="H15" s="179"/>
      <c r="I15" s="180">
        <f>SUM(I5:I13)</f>
        <v>467</v>
      </c>
      <c r="J15" s="180">
        <f>SUM(J5:J13)</f>
        <v>149</v>
      </c>
      <c r="K15" s="181">
        <f t="shared" si="2"/>
        <v>0.75811688311688308</v>
      </c>
    </row>
    <row r="16" spans="2:12" x14ac:dyDescent="0.3">
      <c r="C16" s="184"/>
      <c r="D16" s="184"/>
      <c r="E16" s="184"/>
    </row>
    <row r="17" spans="2:11" x14ac:dyDescent="0.3">
      <c r="I17" s="190" t="s">
        <v>413</v>
      </c>
      <c r="J17" s="190"/>
      <c r="K17" s="190"/>
    </row>
    <row r="18" spans="2:11" x14ac:dyDescent="0.3">
      <c r="I18" s="190"/>
      <c r="J18" s="190"/>
      <c r="K18" s="190"/>
    </row>
    <row r="19" spans="2:11" x14ac:dyDescent="0.3">
      <c r="B19" t="s">
        <v>412</v>
      </c>
    </row>
  </sheetData>
  <mergeCells count="2">
    <mergeCell ref="I3:K3"/>
    <mergeCell ref="I17:K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4"/>
  <sheetViews>
    <sheetView zoomScaleNormal="100" zoomScalePageLayoutView="125" workbookViewId="0">
      <pane xSplit="5" ySplit="3" topLeftCell="F22" activePane="bottomRight" state="frozen"/>
      <selection pane="topRight" activeCell="F1" sqref="F1"/>
      <selection pane="bottomLeft" activeCell="A4" sqref="A4"/>
      <selection pane="bottomRight" activeCell="N128" sqref="N128"/>
    </sheetView>
  </sheetViews>
  <sheetFormatPr defaultColWidth="10.69921875" defaultRowHeight="15.6" outlineLevelRow="2" x14ac:dyDescent="0.3"/>
  <cols>
    <col min="1" max="1" width="1" style="1" customWidth="1"/>
    <col min="2" max="2" width="4.5" style="86" customWidth="1"/>
    <col min="3" max="4" width="2.19921875" style="86" customWidth="1"/>
    <col min="5" max="5" width="1" style="3" customWidth="1"/>
    <col min="6" max="6" width="12.296875" style="1" customWidth="1"/>
    <col min="7" max="7" width="19.09765625" style="1" customWidth="1"/>
    <col min="8" max="8" width="23.09765625" style="1" customWidth="1"/>
    <col min="9" max="9" width="7.5" style="72" customWidth="1"/>
    <col min="10" max="10" width="11.09765625" style="72" customWidth="1"/>
    <col min="11" max="11" width="10.69921875" style="112" customWidth="1"/>
    <col min="12" max="12" width="3.69921875" style="112" customWidth="1"/>
    <col min="13" max="14" width="3.8984375" style="112" customWidth="1"/>
    <col min="15" max="15" width="33.296875" style="23" customWidth="1"/>
    <col min="16" max="16" width="1" style="1" customWidth="1"/>
    <col min="17" max="17" width="32.59765625" style="54" customWidth="1"/>
    <col min="18" max="18" width="10.69921875" style="1"/>
    <col min="19" max="19" width="4.5" style="1" customWidth="1"/>
    <col min="20" max="16384" width="10.69921875" style="1"/>
  </cols>
  <sheetData>
    <row r="1" spans="1:17" ht="21" thickBot="1" x14ac:dyDescent="0.4">
      <c r="A1" s="21" t="s">
        <v>28</v>
      </c>
      <c r="B1" s="85"/>
      <c r="C1" s="85"/>
      <c r="D1" s="85"/>
      <c r="E1" s="5"/>
      <c r="F1" s="4"/>
      <c r="G1" s="4"/>
      <c r="H1" s="4"/>
      <c r="I1" s="128" t="s">
        <v>371</v>
      </c>
      <c r="J1" s="62"/>
      <c r="K1" s="109"/>
      <c r="L1" s="109"/>
      <c r="M1" s="109"/>
      <c r="N1" s="109"/>
      <c r="O1" s="22"/>
      <c r="P1" s="4"/>
      <c r="Q1" s="45"/>
    </row>
    <row r="2" spans="1:17" s="2" customFormat="1" ht="18.600000000000001" thickBot="1" x14ac:dyDescent="0.4">
      <c r="A2" s="14"/>
      <c r="B2" s="191"/>
      <c r="C2" s="191"/>
      <c r="D2" s="191"/>
      <c r="E2" s="87"/>
      <c r="F2" s="192" t="s">
        <v>189</v>
      </c>
      <c r="G2" s="193"/>
      <c r="H2" s="193"/>
      <c r="I2" s="193"/>
      <c r="J2" s="193"/>
      <c r="K2" s="193"/>
      <c r="L2" s="193"/>
      <c r="M2" s="193"/>
      <c r="N2" s="193"/>
      <c r="O2" s="194"/>
      <c r="P2" s="11"/>
      <c r="Q2" s="46"/>
    </row>
    <row r="3" spans="1:17" ht="100.2" customHeight="1" thickBot="1" x14ac:dyDescent="0.35">
      <c r="A3" s="13"/>
      <c r="B3" s="95" t="s">
        <v>252</v>
      </c>
      <c r="C3" s="132" t="s">
        <v>346</v>
      </c>
      <c r="D3" s="93" t="s">
        <v>29</v>
      </c>
      <c r="E3" s="88"/>
      <c r="F3" s="43" t="s">
        <v>3</v>
      </c>
      <c r="G3" s="44" t="s">
        <v>160</v>
      </c>
      <c r="H3" s="44" t="s">
        <v>25</v>
      </c>
      <c r="I3" s="63" t="s">
        <v>199</v>
      </c>
      <c r="J3" s="63" t="s">
        <v>200</v>
      </c>
      <c r="K3" s="143" t="s">
        <v>201</v>
      </c>
      <c r="L3" s="152" t="s">
        <v>356</v>
      </c>
      <c r="M3" s="152" t="s">
        <v>357</v>
      </c>
      <c r="N3" s="152" t="s">
        <v>407</v>
      </c>
      <c r="O3" s="114" t="s">
        <v>317</v>
      </c>
      <c r="P3" s="15"/>
      <c r="Q3" s="47" t="s">
        <v>30</v>
      </c>
    </row>
    <row r="4" spans="1:17" x14ac:dyDescent="0.3">
      <c r="A4" s="16"/>
      <c r="B4" s="42" t="s">
        <v>250</v>
      </c>
      <c r="C4" s="42"/>
      <c r="D4" s="42"/>
      <c r="E4" s="74"/>
      <c r="F4" s="7" t="s">
        <v>193</v>
      </c>
      <c r="G4" s="7"/>
      <c r="H4" s="7" t="s">
        <v>318</v>
      </c>
      <c r="I4" s="72" t="s">
        <v>33</v>
      </c>
      <c r="J4" s="60" t="s">
        <v>241</v>
      </c>
      <c r="K4" s="144" t="s">
        <v>33</v>
      </c>
      <c r="L4" s="144"/>
      <c r="M4" s="144"/>
      <c r="N4" s="144"/>
      <c r="O4" s="145" t="s">
        <v>18</v>
      </c>
      <c r="P4" s="17"/>
      <c r="Q4" s="49" t="s">
        <v>319</v>
      </c>
    </row>
    <row r="5" spans="1:17" x14ac:dyDescent="0.3">
      <c r="A5" s="18"/>
      <c r="B5" s="42" t="s">
        <v>236</v>
      </c>
      <c r="C5" s="42" t="s">
        <v>251</v>
      </c>
      <c r="D5" s="42"/>
      <c r="E5" s="89"/>
      <c r="F5" s="6" t="s">
        <v>8</v>
      </c>
      <c r="G5" s="6"/>
      <c r="H5" s="6" t="s">
        <v>33</v>
      </c>
      <c r="I5" s="65" t="s">
        <v>198</v>
      </c>
      <c r="J5" s="150" t="s">
        <v>198</v>
      </c>
      <c r="K5" s="157" t="s">
        <v>354</v>
      </c>
      <c r="L5" s="144">
        <v>23</v>
      </c>
      <c r="M5" s="144">
        <v>1</v>
      </c>
      <c r="N5" s="144"/>
      <c r="O5" s="140" t="s">
        <v>10</v>
      </c>
      <c r="P5" s="19"/>
      <c r="Q5" s="48" t="s">
        <v>355</v>
      </c>
    </row>
    <row r="6" spans="1:17" x14ac:dyDescent="0.3">
      <c r="A6" s="18"/>
      <c r="B6" s="42" t="s">
        <v>236</v>
      </c>
      <c r="C6" s="42" t="s">
        <v>251</v>
      </c>
      <c r="D6" s="42"/>
      <c r="E6" s="89"/>
      <c r="F6" s="6" t="s">
        <v>7</v>
      </c>
      <c r="G6" s="6"/>
      <c r="H6" s="6"/>
      <c r="I6" s="65" t="s">
        <v>170</v>
      </c>
      <c r="J6" s="65" t="s">
        <v>242</v>
      </c>
      <c r="K6" s="150" t="s">
        <v>202</v>
      </c>
      <c r="L6" s="144">
        <v>45</v>
      </c>
      <c r="M6" s="144">
        <v>0</v>
      </c>
      <c r="N6" s="144"/>
      <c r="O6" s="140" t="s">
        <v>14</v>
      </c>
      <c r="P6" s="19"/>
      <c r="Q6" s="48"/>
    </row>
    <row r="7" spans="1:17" x14ac:dyDescent="0.3">
      <c r="A7" s="18"/>
      <c r="B7" s="42" t="s">
        <v>236</v>
      </c>
      <c r="C7" s="42" t="s">
        <v>251</v>
      </c>
      <c r="D7" s="42"/>
      <c r="E7" s="89"/>
      <c r="F7" s="10" t="s">
        <v>19</v>
      </c>
      <c r="G7" s="10"/>
      <c r="H7" s="10"/>
      <c r="I7" s="115" t="s">
        <v>321</v>
      </c>
      <c r="J7" s="115" t="s">
        <v>320</v>
      </c>
      <c r="K7" s="153" t="s">
        <v>358</v>
      </c>
      <c r="L7" s="144">
        <v>13</v>
      </c>
      <c r="M7" s="144">
        <v>21</v>
      </c>
      <c r="N7" s="144"/>
      <c r="O7" s="140" t="s">
        <v>9</v>
      </c>
      <c r="P7" s="19"/>
      <c r="Q7" s="48"/>
    </row>
    <row r="8" spans="1:17" ht="16.2" thickBot="1" x14ac:dyDescent="0.35">
      <c r="A8" s="18"/>
      <c r="B8" s="42" t="s">
        <v>236</v>
      </c>
      <c r="C8" s="42"/>
      <c r="D8" s="42"/>
      <c r="E8" s="89"/>
      <c r="F8" s="40" t="s">
        <v>173</v>
      </c>
      <c r="G8" s="6"/>
      <c r="H8" s="6"/>
      <c r="I8" s="65" t="s">
        <v>172</v>
      </c>
      <c r="J8" s="65" t="s">
        <v>243</v>
      </c>
      <c r="K8" s="65" t="s">
        <v>232</v>
      </c>
      <c r="L8" s="144">
        <v>88</v>
      </c>
      <c r="M8" s="144">
        <v>0</v>
      </c>
      <c r="N8" s="144"/>
      <c r="O8" s="140" t="s">
        <v>17</v>
      </c>
      <c r="P8" s="19"/>
      <c r="Q8" s="48" t="s">
        <v>322</v>
      </c>
    </row>
    <row r="9" spans="1:17" ht="16.2" outlineLevel="1" thickBot="1" x14ac:dyDescent="0.35">
      <c r="A9" s="18"/>
      <c r="B9" s="42" t="s">
        <v>236</v>
      </c>
      <c r="C9" s="42" t="s">
        <v>251</v>
      </c>
      <c r="D9" s="42"/>
      <c r="E9" s="89"/>
      <c r="F9" s="6" t="s">
        <v>4</v>
      </c>
      <c r="G9" s="40" t="s">
        <v>174</v>
      </c>
      <c r="H9" s="40" t="s">
        <v>159</v>
      </c>
      <c r="I9" s="65" t="s">
        <v>247</v>
      </c>
      <c r="J9" s="65" t="s">
        <v>244</v>
      </c>
      <c r="K9" s="149" t="s">
        <v>359</v>
      </c>
      <c r="L9" s="144">
        <v>0</v>
      </c>
      <c r="M9" s="144">
        <v>0</v>
      </c>
      <c r="N9" s="144"/>
      <c r="O9" s="140" t="s">
        <v>21</v>
      </c>
      <c r="P9" s="19"/>
      <c r="Q9" s="48" t="s">
        <v>322</v>
      </c>
    </row>
    <row r="10" spans="1:17" ht="16.2" outlineLevel="1" thickBot="1" x14ac:dyDescent="0.35">
      <c r="A10" s="18"/>
      <c r="B10" s="42" t="s">
        <v>236</v>
      </c>
      <c r="C10" s="42" t="s">
        <v>251</v>
      </c>
      <c r="D10" s="42"/>
      <c r="E10" s="89"/>
      <c r="F10" s="6" t="s">
        <v>4</v>
      </c>
      <c r="G10" s="40" t="s">
        <v>175</v>
      </c>
      <c r="H10" s="40" t="s">
        <v>159</v>
      </c>
      <c r="I10" s="65" t="s">
        <v>248</v>
      </c>
      <c r="J10" s="65" t="s">
        <v>245</v>
      </c>
      <c r="K10" s="149" t="s">
        <v>361</v>
      </c>
      <c r="L10" s="144">
        <v>0</v>
      </c>
      <c r="M10" s="144">
        <v>0</v>
      </c>
      <c r="N10" s="144"/>
      <c r="O10" s="140" t="s">
        <v>21</v>
      </c>
      <c r="P10" s="19"/>
      <c r="Q10" s="48" t="s">
        <v>322</v>
      </c>
    </row>
    <row r="11" spans="1:17" outlineLevel="1" x14ac:dyDescent="0.3">
      <c r="A11" s="18"/>
      <c r="B11" s="42" t="s">
        <v>236</v>
      </c>
      <c r="C11" s="42" t="s">
        <v>251</v>
      </c>
      <c r="D11" s="42"/>
      <c r="E11" s="89"/>
      <c r="F11" s="6" t="s">
        <v>4</v>
      </c>
      <c r="G11" s="40" t="s">
        <v>176</v>
      </c>
      <c r="H11" s="40" t="s">
        <v>159</v>
      </c>
      <c r="I11" s="65" t="s">
        <v>323</v>
      </c>
      <c r="J11" s="65" t="s">
        <v>246</v>
      </c>
      <c r="K11" s="149" t="s">
        <v>360</v>
      </c>
      <c r="L11" s="144">
        <v>12</v>
      </c>
      <c r="M11" s="144">
        <v>0</v>
      </c>
      <c r="N11" s="144"/>
      <c r="O11" s="140" t="s">
        <v>22</v>
      </c>
      <c r="P11" s="19"/>
      <c r="Q11" s="48" t="s">
        <v>324</v>
      </c>
    </row>
    <row r="12" spans="1:17" x14ac:dyDescent="0.3">
      <c r="A12" s="18"/>
      <c r="B12" s="42" t="s">
        <v>250</v>
      </c>
      <c r="C12" s="42"/>
      <c r="D12" s="42"/>
      <c r="E12" s="89"/>
      <c r="F12" s="6" t="s">
        <v>4</v>
      </c>
      <c r="G12" s="116"/>
      <c r="H12" s="116"/>
      <c r="I12" s="65" t="s">
        <v>177</v>
      </c>
      <c r="J12" s="117"/>
      <c r="K12" s="117"/>
      <c r="L12" s="144"/>
      <c r="M12" s="144"/>
      <c r="N12" s="144"/>
      <c r="O12" s="154"/>
      <c r="P12" s="118"/>
      <c r="Q12" s="119"/>
    </row>
    <row r="13" spans="1:17" outlineLevel="1" x14ac:dyDescent="0.3">
      <c r="A13" s="18"/>
      <c r="B13" s="42" t="s">
        <v>236</v>
      </c>
      <c r="C13" s="42" t="s">
        <v>251</v>
      </c>
      <c r="D13" s="42"/>
      <c r="E13" s="89"/>
      <c r="F13" s="6" t="s">
        <v>5</v>
      </c>
      <c r="G13" s="6"/>
      <c r="H13" s="40" t="s">
        <v>178</v>
      </c>
      <c r="I13" s="65" t="s">
        <v>185</v>
      </c>
      <c r="J13" s="65" t="s">
        <v>234</v>
      </c>
      <c r="K13" s="65"/>
      <c r="L13" s="144"/>
      <c r="M13" s="144"/>
      <c r="N13" s="144"/>
      <c r="O13" s="140"/>
      <c r="P13" s="19"/>
      <c r="Q13" s="48"/>
    </row>
    <row r="14" spans="1:17" outlineLevel="1" x14ac:dyDescent="0.3">
      <c r="A14" s="18"/>
      <c r="B14" s="42" t="s">
        <v>236</v>
      </c>
      <c r="C14" s="42" t="s">
        <v>251</v>
      </c>
      <c r="D14" s="42"/>
      <c r="E14" s="89"/>
      <c r="F14" s="6" t="s">
        <v>5</v>
      </c>
      <c r="G14" s="6"/>
      <c r="H14" s="40" t="s">
        <v>179</v>
      </c>
      <c r="I14" s="65" t="s">
        <v>184</v>
      </c>
      <c r="J14" s="65" t="s">
        <v>234</v>
      </c>
      <c r="K14" s="65"/>
      <c r="L14" s="144"/>
      <c r="M14" s="144"/>
      <c r="N14" s="144"/>
      <c r="O14" s="140"/>
      <c r="P14" s="19"/>
      <c r="Q14" s="48"/>
    </row>
    <row r="15" spans="1:17" outlineLevel="1" x14ac:dyDescent="0.3">
      <c r="A15" s="18"/>
      <c r="B15" s="42" t="s">
        <v>236</v>
      </c>
      <c r="C15" s="42" t="s">
        <v>251</v>
      </c>
      <c r="D15" s="42"/>
      <c r="E15" s="89"/>
      <c r="F15" s="6" t="s">
        <v>5</v>
      </c>
      <c r="G15" s="6"/>
      <c r="H15" s="40" t="s">
        <v>180</v>
      </c>
      <c r="I15" s="65" t="s">
        <v>186</v>
      </c>
      <c r="J15" s="65" t="s">
        <v>234</v>
      </c>
      <c r="K15" s="65"/>
      <c r="L15" s="144"/>
      <c r="M15" s="144"/>
      <c r="N15" s="144"/>
      <c r="O15" s="140"/>
      <c r="P15" s="19"/>
      <c r="Q15" s="48"/>
    </row>
    <row r="16" spans="1:17" outlineLevel="1" x14ac:dyDescent="0.3">
      <c r="A16" s="18"/>
      <c r="B16" s="42" t="s">
        <v>236</v>
      </c>
      <c r="C16" s="42" t="s">
        <v>251</v>
      </c>
      <c r="D16" s="42"/>
      <c r="E16" s="89"/>
      <c r="F16" s="6" t="s">
        <v>5</v>
      </c>
      <c r="G16" s="6"/>
      <c r="H16" s="40" t="s">
        <v>181</v>
      </c>
      <c r="I16" s="65" t="s">
        <v>187</v>
      </c>
      <c r="J16" s="65" t="s">
        <v>234</v>
      </c>
      <c r="K16" s="65"/>
      <c r="L16" s="144"/>
      <c r="M16" s="144"/>
      <c r="N16" s="144"/>
      <c r="O16" s="140"/>
      <c r="P16" s="19"/>
      <c r="Q16" s="48"/>
    </row>
    <row r="17" spans="1:17" outlineLevel="1" x14ac:dyDescent="0.3">
      <c r="A17" s="18"/>
      <c r="B17" s="42" t="s">
        <v>250</v>
      </c>
      <c r="C17" s="42"/>
      <c r="D17" s="42"/>
      <c r="E17" s="89"/>
      <c r="F17" s="6" t="s">
        <v>5</v>
      </c>
      <c r="G17" s="6"/>
      <c r="H17" s="40" t="s">
        <v>182</v>
      </c>
      <c r="I17" s="66" t="s">
        <v>171</v>
      </c>
      <c r="J17" s="66"/>
      <c r="K17" s="111"/>
      <c r="L17" s="144"/>
      <c r="M17" s="144"/>
      <c r="N17" s="144"/>
      <c r="O17" s="140"/>
      <c r="P17" s="19"/>
      <c r="Q17" s="48" t="s">
        <v>394</v>
      </c>
    </row>
    <row r="18" spans="1:17" outlineLevel="1" x14ac:dyDescent="0.3">
      <c r="A18" s="18"/>
      <c r="B18" s="42" t="s">
        <v>250</v>
      </c>
      <c r="C18" s="42"/>
      <c r="D18" s="42"/>
      <c r="E18" s="89"/>
      <c r="F18" s="6" t="s">
        <v>5</v>
      </c>
      <c r="G18" s="6"/>
      <c r="H18" s="40" t="s">
        <v>183</v>
      </c>
      <c r="I18" s="66" t="s">
        <v>171</v>
      </c>
      <c r="J18" s="66"/>
      <c r="K18" s="111"/>
      <c r="L18" s="144"/>
      <c r="M18" s="144"/>
      <c r="N18" s="144"/>
      <c r="O18" s="140"/>
      <c r="P18" s="19"/>
      <c r="Q18" s="148" t="s">
        <v>394</v>
      </c>
    </row>
    <row r="19" spans="1:17" outlineLevel="1" x14ac:dyDescent="0.3">
      <c r="A19" s="18"/>
      <c r="B19" s="42" t="s">
        <v>250</v>
      </c>
      <c r="C19" s="42"/>
      <c r="D19" s="42"/>
      <c r="E19" s="89"/>
      <c r="F19" s="6" t="s">
        <v>5</v>
      </c>
      <c r="G19" s="116"/>
      <c r="H19" s="121"/>
      <c r="I19" s="65" t="s">
        <v>325</v>
      </c>
      <c r="J19" s="65" t="s">
        <v>233</v>
      </c>
      <c r="K19" s="122"/>
      <c r="L19" s="144"/>
      <c r="M19" s="144"/>
      <c r="N19" s="144"/>
      <c r="O19" s="154"/>
      <c r="P19" s="19"/>
      <c r="Q19" s="119"/>
    </row>
    <row r="20" spans="1:17" ht="40.200000000000003" x14ac:dyDescent="0.3">
      <c r="A20" s="18"/>
      <c r="B20" s="42" t="s">
        <v>236</v>
      </c>
      <c r="C20" s="42"/>
      <c r="D20" s="42"/>
      <c r="E20" s="89"/>
      <c r="F20" s="6" t="s">
        <v>5</v>
      </c>
      <c r="G20" s="116"/>
      <c r="H20" s="116"/>
      <c r="I20" s="65" t="s">
        <v>188</v>
      </c>
      <c r="J20" s="120" t="s">
        <v>325</v>
      </c>
      <c r="K20" s="65" t="s">
        <v>234</v>
      </c>
      <c r="L20" s="144">
        <v>23</v>
      </c>
      <c r="M20" s="144">
        <v>0</v>
      </c>
      <c r="N20" s="144"/>
      <c r="O20" s="148" t="s">
        <v>230</v>
      </c>
      <c r="P20" s="19"/>
      <c r="Q20" s="48" t="s">
        <v>231</v>
      </c>
    </row>
    <row r="21" spans="1:17" ht="16.2" thickBot="1" x14ac:dyDescent="0.35">
      <c r="A21" s="164"/>
      <c r="B21" s="147" t="s">
        <v>250</v>
      </c>
      <c r="C21" s="147"/>
      <c r="D21" s="147"/>
      <c r="E21" s="165"/>
      <c r="F21" s="166" t="s">
        <v>282</v>
      </c>
      <c r="G21" s="167"/>
      <c r="H21" s="167"/>
      <c r="I21" s="157"/>
      <c r="J21" s="120"/>
      <c r="K21" s="157"/>
      <c r="L21" s="144">
        <f>L4+L5+L6+L7+L8+L12+L20</f>
        <v>192</v>
      </c>
      <c r="M21" s="144">
        <f>M4+M5+M6+M7+M8+M12+M20</f>
        <v>22</v>
      </c>
      <c r="N21" s="144"/>
      <c r="O21" s="168"/>
      <c r="P21" s="169"/>
      <c r="Q21" s="168"/>
    </row>
    <row r="22" spans="1:17" ht="16.2" thickBot="1" x14ac:dyDescent="0.35">
      <c r="A22" s="16"/>
      <c r="B22" s="42" t="s">
        <v>236</v>
      </c>
      <c r="C22" s="42" t="s">
        <v>251</v>
      </c>
      <c r="D22" s="42"/>
      <c r="E22" s="17"/>
      <c r="F22" s="8" t="s">
        <v>0</v>
      </c>
      <c r="G22" s="41" t="s">
        <v>0</v>
      </c>
      <c r="H22" s="41" t="s">
        <v>159</v>
      </c>
      <c r="I22" s="123" t="s">
        <v>332</v>
      </c>
      <c r="J22" s="123" t="s">
        <v>332</v>
      </c>
      <c r="K22" s="123" t="s">
        <v>408</v>
      </c>
      <c r="L22" s="144">
        <v>48</v>
      </c>
      <c r="M22" s="144">
        <v>1</v>
      </c>
      <c r="N22" s="144"/>
      <c r="O22" s="145" t="s">
        <v>326</v>
      </c>
      <c r="P22" s="12"/>
      <c r="Q22" s="50" t="s">
        <v>409</v>
      </c>
    </row>
    <row r="23" spans="1:17" ht="16.2" thickBot="1" x14ac:dyDescent="0.35">
      <c r="A23" s="16"/>
      <c r="B23" s="42" t="s">
        <v>250</v>
      </c>
      <c r="C23" s="42"/>
      <c r="D23" s="42"/>
      <c r="E23" s="74"/>
      <c r="F23" s="8" t="s">
        <v>12</v>
      </c>
      <c r="G23" s="124"/>
      <c r="H23" s="124"/>
      <c r="I23" s="125"/>
      <c r="J23" s="123" t="s">
        <v>329</v>
      </c>
      <c r="K23" s="155"/>
      <c r="L23" s="144"/>
      <c r="M23" s="144"/>
      <c r="N23" s="144"/>
      <c r="O23" s="156"/>
      <c r="P23" s="126"/>
      <c r="Q23" s="127"/>
    </row>
    <row r="24" spans="1:17" ht="16.2" thickBot="1" x14ac:dyDescent="0.35">
      <c r="A24" s="16"/>
      <c r="B24" s="42" t="s">
        <v>236</v>
      </c>
      <c r="C24" s="94"/>
      <c r="D24" s="42"/>
      <c r="E24" s="74"/>
      <c r="F24" s="7" t="s">
        <v>12</v>
      </c>
      <c r="G24" s="7" t="s">
        <v>12</v>
      </c>
      <c r="H24" s="39" t="s">
        <v>164</v>
      </c>
      <c r="I24" s="60" t="s">
        <v>249</v>
      </c>
      <c r="J24" s="60" t="s">
        <v>169</v>
      </c>
      <c r="K24" s="60" t="s">
        <v>327</v>
      </c>
      <c r="L24" s="144">
        <v>18</v>
      </c>
      <c r="M24" s="144">
        <v>0</v>
      </c>
      <c r="N24" s="144"/>
      <c r="O24" s="145" t="s">
        <v>330</v>
      </c>
      <c r="P24" s="17"/>
      <c r="Q24" s="83" t="s">
        <v>328</v>
      </c>
    </row>
    <row r="25" spans="1:17" ht="16.2" thickBot="1" x14ac:dyDescent="0.35">
      <c r="A25" s="16"/>
      <c r="B25" s="42" t="s">
        <v>250</v>
      </c>
      <c r="C25" s="42"/>
      <c r="D25" s="42"/>
      <c r="E25" s="17"/>
      <c r="F25" s="7" t="s">
        <v>24</v>
      </c>
      <c r="G25" s="7"/>
      <c r="H25" s="7"/>
      <c r="I25" s="64" t="s">
        <v>33</v>
      </c>
      <c r="J25" s="64" t="s">
        <v>33</v>
      </c>
      <c r="K25" s="110" t="s">
        <v>33</v>
      </c>
      <c r="L25" s="144" t="s">
        <v>33</v>
      </c>
      <c r="M25" s="144" t="s">
        <v>33</v>
      </c>
      <c r="N25" s="144"/>
      <c r="O25" s="145" t="s">
        <v>15</v>
      </c>
      <c r="P25" s="12"/>
      <c r="Q25" s="84" t="s">
        <v>331</v>
      </c>
    </row>
    <row r="26" spans="1:17" s="58" customFormat="1" ht="27" outlineLevel="1" thickBot="1" x14ac:dyDescent="0.3">
      <c r="A26" s="73"/>
      <c r="B26" s="94" t="s">
        <v>236</v>
      </c>
      <c r="C26" s="94" t="s">
        <v>251</v>
      </c>
      <c r="D26" s="94"/>
      <c r="E26" s="80"/>
      <c r="F26" s="56" t="s">
        <v>11</v>
      </c>
      <c r="G26" s="56" t="s">
        <v>161</v>
      </c>
      <c r="H26" s="56" t="s">
        <v>164</v>
      </c>
      <c r="I26" s="60" t="s">
        <v>166</v>
      </c>
      <c r="J26" s="60" t="s">
        <v>253</v>
      </c>
      <c r="K26" s="110" t="s">
        <v>312</v>
      </c>
      <c r="L26" s="144">
        <v>0</v>
      </c>
      <c r="M26" s="144">
        <v>0</v>
      </c>
      <c r="N26" s="144"/>
      <c r="O26" s="139" t="s">
        <v>23</v>
      </c>
      <c r="P26" s="55"/>
      <c r="Q26" s="57" t="s">
        <v>191</v>
      </c>
    </row>
    <row r="27" spans="1:17" s="58" customFormat="1" ht="27" outlineLevel="1" thickBot="1" x14ac:dyDescent="0.3">
      <c r="A27" s="73"/>
      <c r="B27" s="94" t="s">
        <v>236</v>
      </c>
      <c r="C27" s="94" t="s">
        <v>251</v>
      </c>
      <c r="D27" s="94"/>
      <c r="E27" s="80"/>
      <c r="F27" s="56" t="s">
        <v>11</v>
      </c>
      <c r="G27" s="56" t="s">
        <v>162</v>
      </c>
      <c r="H27" s="56" t="s">
        <v>159</v>
      </c>
      <c r="I27" s="60" t="s">
        <v>167</v>
      </c>
      <c r="J27" s="60" t="s">
        <v>253</v>
      </c>
      <c r="K27" s="110" t="s">
        <v>312</v>
      </c>
      <c r="L27" s="144">
        <v>0</v>
      </c>
      <c r="M27" s="144">
        <v>0</v>
      </c>
      <c r="N27" s="144"/>
      <c r="O27" s="139" t="s">
        <v>23</v>
      </c>
      <c r="P27" s="55"/>
      <c r="Q27" s="57" t="s">
        <v>190</v>
      </c>
    </row>
    <row r="28" spans="1:17" s="58" customFormat="1" ht="13.8" outlineLevel="1" thickBot="1" x14ac:dyDescent="0.3">
      <c r="A28" s="73"/>
      <c r="B28" s="94" t="s">
        <v>236</v>
      </c>
      <c r="C28" s="94" t="s">
        <v>251</v>
      </c>
      <c r="D28" s="94"/>
      <c r="E28" s="80"/>
      <c r="F28" s="56" t="s">
        <v>11</v>
      </c>
      <c r="G28" s="56" t="s">
        <v>163</v>
      </c>
      <c r="H28" s="56" t="s">
        <v>164</v>
      </c>
      <c r="I28" s="60" t="s">
        <v>168</v>
      </c>
      <c r="J28" s="60" t="s">
        <v>253</v>
      </c>
      <c r="K28" s="110" t="s">
        <v>312</v>
      </c>
      <c r="L28" s="144">
        <v>0</v>
      </c>
      <c r="M28" s="144">
        <v>0</v>
      </c>
      <c r="N28" s="144"/>
      <c r="O28" s="139" t="s">
        <v>23</v>
      </c>
      <c r="P28" s="55"/>
      <c r="Q28" s="57" t="s">
        <v>229</v>
      </c>
    </row>
    <row r="29" spans="1:17" s="58" customFormat="1" ht="13.8" thickBot="1" x14ac:dyDescent="0.3">
      <c r="A29" s="73"/>
      <c r="B29" s="94" t="s">
        <v>250</v>
      </c>
      <c r="C29" s="94" t="s">
        <v>251</v>
      </c>
      <c r="D29" s="94"/>
      <c r="E29" s="80"/>
      <c r="F29" s="56" t="s">
        <v>11</v>
      </c>
      <c r="G29" s="56"/>
      <c r="H29" s="56"/>
      <c r="I29" s="60" t="s">
        <v>165</v>
      </c>
      <c r="J29" s="64" t="s">
        <v>33</v>
      </c>
      <c r="K29" s="110" t="s">
        <v>312</v>
      </c>
      <c r="L29" s="144">
        <v>0</v>
      </c>
      <c r="M29" s="144">
        <v>0</v>
      </c>
      <c r="N29" s="144"/>
      <c r="O29" s="139" t="s">
        <v>23</v>
      </c>
      <c r="P29" s="55"/>
      <c r="Q29" s="57"/>
    </row>
    <row r="30" spans="1:17" ht="16.2" outlineLevel="1" thickBot="1" x14ac:dyDescent="0.35">
      <c r="A30" s="16"/>
      <c r="B30" s="42" t="s">
        <v>236</v>
      </c>
      <c r="C30" s="42" t="s">
        <v>251</v>
      </c>
      <c r="D30" s="42"/>
      <c r="E30" s="74"/>
      <c r="F30" s="7" t="s">
        <v>1</v>
      </c>
      <c r="G30" s="39" t="s">
        <v>141</v>
      </c>
      <c r="H30" s="39" t="s">
        <v>159</v>
      </c>
      <c r="I30" s="60" t="s">
        <v>222</v>
      </c>
      <c r="J30" s="60" t="s">
        <v>150</v>
      </c>
      <c r="K30" s="149" t="s">
        <v>362</v>
      </c>
      <c r="L30" s="144">
        <v>11</v>
      </c>
      <c r="M30" s="144">
        <v>0</v>
      </c>
      <c r="N30" s="144"/>
      <c r="O30" s="145" t="s">
        <v>335</v>
      </c>
      <c r="P30" s="17"/>
      <c r="Q30" s="49" t="s">
        <v>333</v>
      </c>
    </row>
    <row r="31" spans="1:17" ht="16.2" outlineLevel="1" thickBot="1" x14ac:dyDescent="0.35">
      <c r="A31" s="16"/>
      <c r="B31" s="42" t="s">
        <v>236</v>
      </c>
      <c r="C31" s="42" t="s">
        <v>251</v>
      </c>
      <c r="D31" s="42"/>
      <c r="E31" s="74"/>
      <c r="F31" s="7" t="s">
        <v>1</v>
      </c>
      <c r="G31" s="39" t="s">
        <v>144</v>
      </c>
      <c r="H31" s="39" t="s">
        <v>159</v>
      </c>
      <c r="I31" s="60" t="s">
        <v>152</v>
      </c>
      <c r="J31" s="102" t="s">
        <v>225</v>
      </c>
      <c r="K31" s="151" t="s">
        <v>363</v>
      </c>
      <c r="L31" s="144">
        <v>8</v>
      </c>
      <c r="M31" s="144">
        <v>6</v>
      </c>
      <c r="N31" s="144"/>
      <c r="O31" s="145" t="s">
        <v>335</v>
      </c>
      <c r="P31" s="17"/>
      <c r="Q31" s="49" t="s">
        <v>333</v>
      </c>
    </row>
    <row r="32" spans="1:17" ht="16.2" outlineLevel="1" thickBot="1" x14ac:dyDescent="0.35">
      <c r="A32" s="16"/>
      <c r="B32" s="42" t="s">
        <v>236</v>
      </c>
      <c r="C32" s="42" t="s">
        <v>251</v>
      </c>
      <c r="D32" s="42"/>
      <c r="E32" s="74"/>
      <c r="F32" s="7" t="s">
        <v>1</v>
      </c>
      <c r="G32" s="39" t="s">
        <v>145</v>
      </c>
      <c r="H32" s="39" t="s">
        <v>159</v>
      </c>
      <c r="I32" s="60" t="s">
        <v>153</v>
      </c>
      <c r="J32" s="102" t="s">
        <v>224</v>
      </c>
      <c r="K32" s="151" t="s">
        <v>364</v>
      </c>
      <c r="L32" s="144">
        <v>1</v>
      </c>
      <c r="M32" s="144">
        <v>4</v>
      </c>
      <c r="N32" s="144"/>
      <c r="O32" s="145" t="s">
        <v>335</v>
      </c>
      <c r="P32" s="17"/>
      <c r="Q32" s="49" t="s">
        <v>333</v>
      </c>
    </row>
    <row r="33" spans="1:17" ht="16.2" outlineLevel="1" thickBot="1" x14ac:dyDescent="0.35">
      <c r="A33" s="16"/>
      <c r="B33" s="42" t="s">
        <v>236</v>
      </c>
      <c r="C33" s="42"/>
      <c r="D33" s="42"/>
      <c r="E33" s="74"/>
      <c r="F33" s="7" t="s">
        <v>1</v>
      </c>
      <c r="G33" s="39" t="s">
        <v>142</v>
      </c>
      <c r="H33" s="39" t="s">
        <v>159</v>
      </c>
      <c r="I33" s="60" t="s">
        <v>154</v>
      </c>
      <c r="J33" s="102" t="s">
        <v>228</v>
      </c>
      <c r="K33" s="151" t="s">
        <v>365</v>
      </c>
      <c r="L33" s="144">
        <v>4</v>
      </c>
      <c r="M33" s="144">
        <v>4</v>
      </c>
      <c r="N33" s="144"/>
      <c r="O33" s="145" t="s">
        <v>335</v>
      </c>
      <c r="P33" s="17"/>
      <c r="Q33" s="49" t="s">
        <v>333</v>
      </c>
    </row>
    <row r="34" spans="1:17" ht="27.6" outlineLevel="1" thickBot="1" x14ac:dyDescent="0.35">
      <c r="A34" s="16"/>
      <c r="B34" s="42" t="s">
        <v>236</v>
      </c>
      <c r="C34" s="42" t="s">
        <v>251</v>
      </c>
      <c r="D34" s="42"/>
      <c r="E34" s="74"/>
      <c r="F34" s="7" t="s">
        <v>1</v>
      </c>
      <c r="G34" s="39" t="s">
        <v>146</v>
      </c>
      <c r="H34" s="39" t="s">
        <v>159</v>
      </c>
      <c r="I34" s="60" t="s">
        <v>155</v>
      </c>
      <c r="J34" s="102" t="s">
        <v>223</v>
      </c>
      <c r="K34" s="151" t="s">
        <v>366</v>
      </c>
      <c r="L34" s="144">
        <v>5</v>
      </c>
      <c r="M34" s="144">
        <v>10</v>
      </c>
      <c r="N34" s="144"/>
      <c r="O34" s="145" t="s">
        <v>335</v>
      </c>
      <c r="P34" s="17"/>
      <c r="Q34" s="49" t="s">
        <v>334</v>
      </c>
    </row>
    <row r="35" spans="1:17" ht="16.2" outlineLevel="1" thickBot="1" x14ac:dyDescent="0.35">
      <c r="A35" s="16"/>
      <c r="B35" s="42" t="s">
        <v>236</v>
      </c>
      <c r="C35" s="42"/>
      <c r="D35" s="42"/>
      <c r="E35" s="74"/>
      <c r="F35" s="7" t="s">
        <v>1</v>
      </c>
      <c r="G35" s="39" t="s">
        <v>143</v>
      </c>
      <c r="H35" s="39" t="s">
        <v>159</v>
      </c>
      <c r="I35" s="60" t="s">
        <v>151</v>
      </c>
      <c r="J35" s="102" t="s">
        <v>151</v>
      </c>
      <c r="K35" s="151" t="s">
        <v>367</v>
      </c>
      <c r="L35" s="144">
        <v>5</v>
      </c>
      <c r="M35" s="144">
        <v>1</v>
      </c>
      <c r="N35" s="144"/>
      <c r="O35" s="145" t="s">
        <v>335</v>
      </c>
      <c r="P35" s="17"/>
      <c r="Q35" s="49" t="s">
        <v>333</v>
      </c>
    </row>
    <row r="36" spans="1:17" ht="16.2" outlineLevel="1" thickBot="1" x14ac:dyDescent="0.35">
      <c r="A36" s="16"/>
      <c r="B36" s="42" t="s">
        <v>236</v>
      </c>
      <c r="C36" s="42"/>
      <c r="D36" s="42"/>
      <c r="E36" s="74"/>
      <c r="F36" s="7" t="s">
        <v>1</v>
      </c>
      <c r="G36" s="39" t="s">
        <v>147</v>
      </c>
      <c r="H36" s="39" t="s">
        <v>159</v>
      </c>
      <c r="I36" s="60" t="s">
        <v>156</v>
      </c>
      <c r="J36" s="102" t="s">
        <v>227</v>
      </c>
      <c r="K36" s="151" t="s">
        <v>368</v>
      </c>
      <c r="L36" s="144">
        <v>2</v>
      </c>
      <c r="M36" s="144">
        <v>2</v>
      </c>
      <c r="N36" s="144"/>
      <c r="O36" s="145" t="s">
        <v>335</v>
      </c>
      <c r="P36" s="17"/>
      <c r="Q36" s="49" t="s">
        <v>336</v>
      </c>
    </row>
    <row r="37" spans="1:17" ht="16.2" outlineLevel="1" thickBot="1" x14ac:dyDescent="0.35">
      <c r="A37" s="16"/>
      <c r="B37" s="42" t="s">
        <v>236</v>
      </c>
      <c r="C37" s="42"/>
      <c r="D37" s="42"/>
      <c r="E37" s="74"/>
      <c r="F37" s="7" t="s">
        <v>1</v>
      </c>
      <c r="G37" s="39" t="s">
        <v>148</v>
      </c>
      <c r="H37" s="39" t="s">
        <v>159</v>
      </c>
      <c r="I37" s="60" t="s">
        <v>157</v>
      </c>
      <c r="J37" s="102" t="s">
        <v>226</v>
      </c>
      <c r="K37" s="151" t="s">
        <v>369</v>
      </c>
      <c r="L37" s="144">
        <v>1</v>
      </c>
      <c r="M37" s="144">
        <v>0</v>
      </c>
      <c r="N37" s="144"/>
      <c r="O37" s="145" t="s">
        <v>335</v>
      </c>
      <c r="P37" s="17"/>
      <c r="Q37" s="49" t="s">
        <v>333</v>
      </c>
    </row>
    <row r="38" spans="1:17" ht="16.2" outlineLevel="1" thickBot="1" x14ac:dyDescent="0.35">
      <c r="A38" s="16"/>
      <c r="B38" s="42" t="s">
        <v>236</v>
      </c>
      <c r="C38" s="42"/>
      <c r="D38" s="42"/>
      <c r="E38" s="74"/>
      <c r="F38" s="7" t="s">
        <v>1</v>
      </c>
      <c r="G38" s="39" t="s">
        <v>149</v>
      </c>
      <c r="H38" s="39" t="s">
        <v>159</v>
      </c>
      <c r="I38" s="60" t="s">
        <v>158</v>
      </c>
      <c r="J38" s="60" t="s">
        <v>221</v>
      </c>
      <c r="K38" s="151" t="s">
        <v>370</v>
      </c>
      <c r="L38" s="144">
        <v>9</v>
      </c>
      <c r="M38" s="144">
        <v>3</v>
      </c>
      <c r="N38" s="144"/>
      <c r="O38" s="145" t="s">
        <v>335</v>
      </c>
      <c r="P38" s="17"/>
      <c r="Q38" s="49" t="s">
        <v>333</v>
      </c>
    </row>
    <row r="39" spans="1:17" ht="16.2" outlineLevel="1" thickBot="1" x14ac:dyDescent="0.35">
      <c r="A39" s="16"/>
      <c r="B39" s="147" t="s">
        <v>250</v>
      </c>
      <c r="C39" s="147"/>
      <c r="D39" s="147"/>
      <c r="E39" s="74"/>
      <c r="F39" s="7" t="s">
        <v>1</v>
      </c>
      <c r="G39" s="7" t="s">
        <v>390</v>
      </c>
      <c r="H39" s="39"/>
      <c r="I39" s="149"/>
      <c r="J39" s="149"/>
      <c r="K39" s="151" t="s">
        <v>389</v>
      </c>
      <c r="L39" s="144">
        <v>23</v>
      </c>
      <c r="M39" s="144">
        <v>20</v>
      </c>
      <c r="N39" s="144"/>
      <c r="O39" s="145"/>
      <c r="P39" s="17"/>
      <c r="Q39" s="49"/>
    </row>
    <row r="40" spans="1:17" ht="25.2" thickBot="1" x14ac:dyDescent="0.35">
      <c r="A40" s="16"/>
      <c r="B40" s="42" t="s">
        <v>250</v>
      </c>
      <c r="C40" s="42"/>
      <c r="D40" s="42"/>
      <c r="E40" s="74"/>
      <c r="F40" s="7" t="s">
        <v>1</v>
      </c>
      <c r="G40" s="7"/>
      <c r="H40" s="7"/>
      <c r="I40" s="60" t="s">
        <v>140</v>
      </c>
      <c r="J40" s="102" t="s">
        <v>254</v>
      </c>
      <c r="K40" s="61" t="s">
        <v>204</v>
      </c>
      <c r="L40" s="144">
        <f>SUM(L30:L39)</f>
        <v>69</v>
      </c>
      <c r="M40" s="144">
        <f>SUM(M30:M39)</f>
        <v>50</v>
      </c>
      <c r="N40" s="144"/>
      <c r="O40" s="145" t="s">
        <v>335</v>
      </c>
      <c r="P40" s="17"/>
      <c r="Q40" s="49"/>
    </row>
    <row r="41" spans="1:17" ht="16.2" outlineLevel="1" thickBot="1" x14ac:dyDescent="0.35">
      <c r="A41" s="24"/>
      <c r="B41" s="42" t="s">
        <v>236</v>
      </c>
      <c r="C41" s="42" t="s">
        <v>251</v>
      </c>
      <c r="D41" s="42"/>
      <c r="E41" s="75"/>
      <c r="F41" s="25" t="s">
        <v>13</v>
      </c>
      <c r="G41" s="25" t="s">
        <v>194</v>
      </c>
      <c r="H41" s="39" t="s">
        <v>159</v>
      </c>
      <c r="I41" s="67" t="s">
        <v>255</v>
      </c>
      <c r="J41" s="67" t="s">
        <v>255</v>
      </c>
      <c r="K41" s="67" t="s">
        <v>260</v>
      </c>
      <c r="L41" s="144">
        <v>0</v>
      </c>
      <c r="M41" s="144">
        <v>1</v>
      </c>
      <c r="N41" s="144"/>
      <c r="O41" s="138" t="s">
        <v>339</v>
      </c>
      <c r="P41" s="26"/>
      <c r="Q41" s="51"/>
    </row>
    <row r="42" spans="1:17" ht="16.2" outlineLevel="1" thickBot="1" x14ac:dyDescent="0.35">
      <c r="A42" s="24"/>
      <c r="B42" s="42" t="s">
        <v>236</v>
      </c>
      <c r="C42" s="42" t="s">
        <v>251</v>
      </c>
      <c r="D42" s="42"/>
      <c r="E42" s="75"/>
      <c r="F42" s="25" t="s">
        <v>13</v>
      </c>
      <c r="G42" s="25" t="s">
        <v>209</v>
      </c>
      <c r="H42" s="39" t="s">
        <v>159</v>
      </c>
      <c r="I42" s="67" t="s">
        <v>256</v>
      </c>
      <c r="J42" s="67" t="s">
        <v>256</v>
      </c>
      <c r="K42" s="67" t="s">
        <v>260</v>
      </c>
      <c r="L42" s="144">
        <v>0</v>
      </c>
      <c r="M42" s="144">
        <v>7</v>
      </c>
      <c r="N42" s="144"/>
      <c r="O42" s="138" t="s">
        <v>338</v>
      </c>
      <c r="P42" s="26"/>
      <c r="Q42" s="51"/>
    </row>
    <row r="43" spans="1:17" ht="16.2" outlineLevel="1" thickBot="1" x14ac:dyDescent="0.35">
      <c r="A43" s="24"/>
      <c r="B43" s="42" t="s">
        <v>236</v>
      </c>
      <c r="C43" s="42" t="s">
        <v>251</v>
      </c>
      <c r="D43" s="42"/>
      <c r="E43" s="75"/>
      <c r="F43" s="25" t="s">
        <v>13</v>
      </c>
      <c r="G43" s="25" t="s">
        <v>210</v>
      </c>
      <c r="H43" s="39" t="s">
        <v>159</v>
      </c>
      <c r="I43" s="70" t="s">
        <v>220</v>
      </c>
      <c r="J43" s="70" t="s">
        <v>220</v>
      </c>
      <c r="K43" s="67" t="s">
        <v>260</v>
      </c>
      <c r="L43" s="144">
        <v>0</v>
      </c>
      <c r="M43" s="144">
        <v>5</v>
      </c>
      <c r="N43" s="144"/>
      <c r="O43" s="138" t="s">
        <v>338</v>
      </c>
      <c r="P43" s="26"/>
      <c r="Q43" s="51"/>
    </row>
    <row r="44" spans="1:17" ht="16.8" outlineLevel="1" thickTop="1" thickBot="1" x14ac:dyDescent="0.35">
      <c r="A44" s="24"/>
      <c r="B44" s="42" t="s">
        <v>236</v>
      </c>
      <c r="C44" s="42" t="s">
        <v>251</v>
      </c>
      <c r="D44" s="42"/>
      <c r="E44" s="75"/>
      <c r="F44" s="25" t="s">
        <v>13</v>
      </c>
      <c r="G44" s="25" t="s">
        <v>211</v>
      </c>
      <c r="H44" s="39" t="s">
        <v>159</v>
      </c>
      <c r="I44" s="67" t="s">
        <v>257</v>
      </c>
      <c r="J44" s="67" t="s">
        <v>257</v>
      </c>
      <c r="K44" s="25" t="s">
        <v>312</v>
      </c>
      <c r="L44" s="144">
        <v>0</v>
      </c>
      <c r="M44" s="144">
        <v>0</v>
      </c>
      <c r="N44" s="144"/>
      <c r="O44" s="138" t="s">
        <v>338</v>
      </c>
      <c r="P44" s="26"/>
      <c r="Q44" s="51"/>
    </row>
    <row r="45" spans="1:17" ht="16.2" outlineLevel="1" thickBot="1" x14ac:dyDescent="0.35">
      <c r="A45" s="24"/>
      <c r="B45" s="42" t="s">
        <v>236</v>
      </c>
      <c r="C45" s="42" t="s">
        <v>251</v>
      </c>
      <c r="D45" s="42"/>
      <c r="E45" s="75"/>
      <c r="F45" s="25" t="s">
        <v>13</v>
      </c>
      <c r="G45" s="25" t="s">
        <v>212</v>
      </c>
      <c r="H45" s="39" t="s">
        <v>159</v>
      </c>
      <c r="I45" s="67" t="s">
        <v>348</v>
      </c>
      <c r="J45" s="67" t="s">
        <v>348</v>
      </c>
      <c r="K45" s="67" t="s">
        <v>260</v>
      </c>
      <c r="L45" s="144">
        <v>0</v>
      </c>
      <c r="M45" s="144">
        <v>2</v>
      </c>
      <c r="N45" s="144"/>
      <c r="O45" s="138" t="s">
        <v>337</v>
      </c>
      <c r="P45" s="26"/>
      <c r="Q45" s="51"/>
    </row>
    <row r="46" spans="1:17" ht="16.2" outlineLevel="1" thickBot="1" x14ac:dyDescent="0.35">
      <c r="A46" s="24"/>
      <c r="B46" s="42" t="s">
        <v>236</v>
      </c>
      <c r="C46" s="42" t="s">
        <v>251</v>
      </c>
      <c r="D46" s="42"/>
      <c r="E46" s="75"/>
      <c r="F46" s="25" t="s">
        <v>13</v>
      </c>
      <c r="G46" s="25" t="s">
        <v>213</v>
      </c>
      <c r="H46" s="39" t="s">
        <v>159</v>
      </c>
      <c r="I46" s="67" t="s">
        <v>349</v>
      </c>
      <c r="J46" s="67" t="s">
        <v>349</v>
      </c>
      <c r="K46" s="67" t="s">
        <v>260</v>
      </c>
      <c r="L46" s="144">
        <v>0</v>
      </c>
      <c r="M46" s="144">
        <v>3</v>
      </c>
      <c r="N46" s="144"/>
      <c r="O46" s="138" t="s">
        <v>337</v>
      </c>
      <c r="P46" s="26"/>
      <c r="Q46" s="51"/>
    </row>
    <row r="47" spans="1:17" ht="16.2" outlineLevel="1" thickBot="1" x14ac:dyDescent="0.35">
      <c r="A47" s="24"/>
      <c r="B47" s="42" t="s">
        <v>236</v>
      </c>
      <c r="C47" s="42" t="s">
        <v>251</v>
      </c>
      <c r="D47" s="42"/>
      <c r="E47" s="75"/>
      <c r="F47" s="25" t="s">
        <v>13</v>
      </c>
      <c r="G47" s="25" t="s">
        <v>214</v>
      </c>
      <c r="H47" s="39" t="s">
        <v>159</v>
      </c>
      <c r="I47" s="67" t="s">
        <v>258</v>
      </c>
      <c r="J47" s="67" t="s">
        <v>258</v>
      </c>
      <c r="K47" s="67" t="s">
        <v>260</v>
      </c>
      <c r="L47" s="144">
        <v>0</v>
      </c>
      <c r="M47" s="144">
        <v>1</v>
      </c>
      <c r="N47" s="144"/>
      <c r="O47" s="138" t="s">
        <v>338</v>
      </c>
      <c r="P47" s="26"/>
      <c r="Q47" s="51"/>
    </row>
    <row r="48" spans="1:17" ht="16.2" outlineLevel="1" thickBot="1" x14ac:dyDescent="0.35">
      <c r="A48" s="24"/>
      <c r="B48" s="42" t="s">
        <v>236</v>
      </c>
      <c r="C48" s="42" t="s">
        <v>251</v>
      </c>
      <c r="D48" s="42"/>
      <c r="E48" s="75"/>
      <c r="F48" s="25" t="s">
        <v>13</v>
      </c>
      <c r="G48" s="25" t="s">
        <v>215</v>
      </c>
      <c r="H48" s="39" t="s">
        <v>159</v>
      </c>
      <c r="I48" s="67" t="s">
        <v>259</v>
      </c>
      <c r="J48" s="67" t="s">
        <v>259</v>
      </c>
      <c r="K48" s="67" t="s">
        <v>260</v>
      </c>
      <c r="L48" s="144">
        <v>0</v>
      </c>
      <c r="M48" s="144">
        <v>0</v>
      </c>
      <c r="N48" s="144"/>
      <c r="O48" s="138" t="s">
        <v>337</v>
      </c>
      <c r="P48" s="26"/>
      <c r="Q48" s="51"/>
    </row>
    <row r="49" spans="1:17" ht="16.2" outlineLevel="1" thickBot="1" x14ac:dyDescent="0.35">
      <c r="A49" s="24"/>
      <c r="B49" s="42" t="s">
        <v>236</v>
      </c>
      <c r="C49" s="42" t="s">
        <v>251</v>
      </c>
      <c r="D49" s="42"/>
      <c r="E49" s="75"/>
      <c r="F49" s="25" t="s">
        <v>13</v>
      </c>
      <c r="G49" s="25" t="s">
        <v>216</v>
      </c>
      <c r="H49" s="39" t="s">
        <v>159</v>
      </c>
      <c r="I49" s="67" t="s">
        <v>393</v>
      </c>
      <c r="J49" s="67" t="s">
        <v>393</v>
      </c>
      <c r="K49" s="67" t="s">
        <v>260</v>
      </c>
      <c r="L49" s="144">
        <v>0</v>
      </c>
      <c r="M49" s="144">
        <v>0</v>
      </c>
      <c r="N49" s="144"/>
      <c r="O49" s="138" t="s">
        <v>338</v>
      </c>
      <c r="P49" s="26"/>
      <c r="Q49" s="51"/>
    </row>
    <row r="50" spans="1:17" ht="16.2" outlineLevel="1" thickBot="1" x14ac:dyDescent="0.35">
      <c r="A50" s="24"/>
      <c r="B50" s="42" t="s">
        <v>236</v>
      </c>
      <c r="C50" s="42" t="s">
        <v>251</v>
      </c>
      <c r="D50" s="42"/>
      <c r="E50" s="75"/>
      <c r="F50" s="25" t="s">
        <v>13</v>
      </c>
      <c r="G50" s="25" t="s">
        <v>351</v>
      </c>
      <c r="H50" s="39" t="s">
        <v>159</v>
      </c>
      <c r="I50" s="67" t="s">
        <v>386</v>
      </c>
      <c r="J50" s="67" t="s">
        <v>386</v>
      </c>
      <c r="K50" s="67" t="s">
        <v>260</v>
      </c>
      <c r="L50" s="144">
        <v>0</v>
      </c>
      <c r="M50" s="144">
        <v>3</v>
      </c>
      <c r="N50" s="144"/>
      <c r="O50" s="138" t="s">
        <v>337</v>
      </c>
      <c r="P50" s="26"/>
      <c r="Q50" s="51"/>
    </row>
    <row r="51" spans="1:17" ht="16.2" outlineLevel="1" thickBot="1" x14ac:dyDescent="0.35">
      <c r="A51" s="24"/>
      <c r="B51" s="42" t="s">
        <v>236</v>
      </c>
      <c r="C51" s="42" t="s">
        <v>251</v>
      </c>
      <c r="D51" s="42"/>
      <c r="E51" s="75"/>
      <c r="F51" s="25" t="s">
        <v>13</v>
      </c>
      <c r="G51" s="25" t="s">
        <v>352</v>
      </c>
      <c r="H51" s="39" t="s">
        <v>159</v>
      </c>
      <c r="I51" s="67" t="s">
        <v>384</v>
      </c>
      <c r="J51" s="67" t="s">
        <v>384</v>
      </c>
      <c r="K51" s="67" t="s">
        <v>260</v>
      </c>
      <c r="L51" s="144">
        <v>0</v>
      </c>
      <c r="M51" s="144">
        <v>3</v>
      </c>
      <c r="N51" s="144"/>
      <c r="O51" s="138" t="s">
        <v>337</v>
      </c>
      <c r="P51" s="26"/>
      <c r="Q51" s="51"/>
    </row>
    <row r="52" spans="1:17" ht="16.2" outlineLevel="1" thickBot="1" x14ac:dyDescent="0.35">
      <c r="A52" s="24"/>
      <c r="B52" s="42" t="s">
        <v>236</v>
      </c>
      <c r="C52" s="42" t="s">
        <v>251</v>
      </c>
      <c r="D52" s="42"/>
      <c r="E52" s="75"/>
      <c r="F52" s="25" t="s">
        <v>13</v>
      </c>
      <c r="G52" s="25" t="s">
        <v>353</v>
      </c>
      <c r="H52" s="39" t="s">
        <v>159</v>
      </c>
      <c r="I52" s="67" t="s">
        <v>385</v>
      </c>
      <c r="J52" s="67" t="s">
        <v>385</v>
      </c>
      <c r="K52" s="67" t="s">
        <v>260</v>
      </c>
      <c r="L52" s="144">
        <v>0</v>
      </c>
      <c r="M52" s="144">
        <v>0</v>
      </c>
      <c r="N52" s="144"/>
      <c r="O52" s="138" t="s">
        <v>337</v>
      </c>
      <c r="P52" s="26"/>
      <c r="Q52" s="51"/>
    </row>
    <row r="53" spans="1:17" ht="16.2" outlineLevel="1" thickBot="1" x14ac:dyDescent="0.35">
      <c r="A53" s="24"/>
      <c r="B53" s="42" t="s">
        <v>236</v>
      </c>
      <c r="C53" s="42" t="s">
        <v>251</v>
      </c>
      <c r="D53" s="42"/>
      <c r="E53" s="75"/>
      <c r="F53" s="25" t="s">
        <v>13</v>
      </c>
      <c r="G53" s="25" t="s">
        <v>399</v>
      </c>
      <c r="H53" s="39" t="s">
        <v>159</v>
      </c>
      <c r="I53" s="67" t="s">
        <v>400</v>
      </c>
      <c r="J53" s="67" t="s">
        <v>400</v>
      </c>
      <c r="K53" s="67" t="s">
        <v>260</v>
      </c>
      <c r="L53" s="144">
        <v>0</v>
      </c>
      <c r="M53" s="144">
        <v>2</v>
      </c>
      <c r="N53" s="144"/>
      <c r="O53" s="138" t="s">
        <v>337</v>
      </c>
      <c r="P53" s="26"/>
      <c r="Q53" s="51"/>
    </row>
    <row r="54" spans="1:17" ht="27.6" outlineLevel="1" thickBot="1" x14ac:dyDescent="0.35">
      <c r="A54" s="24"/>
      <c r="B54" s="42" t="s">
        <v>250</v>
      </c>
      <c r="C54" s="42"/>
      <c r="D54" s="42"/>
      <c r="E54" s="75"/>
      <c r="F54" s="25" t="s">
        <v>13</v>
      </c>
      <c r="G54" s="25" t="s">
        <v>195</v>
      </c>
      <c r="H54" s="39" t="s">
        <v>159</v>
      </c>
      <c r="I54" s="67"/>
      <c r="J54" s="67"/>
      <c r="K54" s="67"/>
      <c r="L54" s="144"/>
      <c r="M54" s="144"/>
      <c r="N54" s="144"/>
      <c r="O54" s="138" t="s">
        <v>337</v>
      </c>
      <c r="P54" s="26"/>
      <c r="Q54" s="51" t="s">
        <v>401</v>
      </c>
    </row>
    <row r="55" spans="1:17" ht="27.6" outlineLevel="1" thickBot="1" x14ac:dyDescent="0.35">
      <c r="A55" s="24"/>
      <c r="B55" s="42" t="s">
        <v>250</v>
      </c>
      <c r="C55" s="42"/>
      <c r="D55" s="42"/>
      <c r="E55" s="75"/>
      <c r="F55" s="25" t="s">
        <v>13</v>
      </c>
      <c r="G55" s="25" t="s">
        <v>217</v>
      </c>
      <c r="H55" s="39" t="s">
        <v>159</v>
      </c>
      <c r="I55" s="67"/>
      <c r="J55" s="67"/>
      <c r="K55" s="67"/>
      <c r="L55" s="144"/>
      <c r="M55" s="144"/>
      <c r="N55" s="144"/>
      <c r="O55" s="138" t="s">
        <v>337</v>
      </c>
      <c r="P55" s="26"/>
      <c r="Q55" s="51" t="s">
        <v>401</v>
      </c>
    </row>
    <row r="56" spans="1:17" ht="16.2" outlineLevel="1" thickBot="1" x14ac:dyDescent="0.35">
      <c r="A56" s="24"/>
      <c r="B56" s="42" t="s">
        <v>236</v>
      </c>
      <c r="C56" s="42" t="s">
        <v>251</v>
      </c>
      <c r="D56" s="42"/>
      <c r="E56" s="75"/>
      <c r="F56" s="25" t="s">
        <v>13</v>
      </c>
      <c r="G56" s="25" t="s">
        <v>218</v>
      </c>
      <c r="H56" s="39" t="s">
        <v>159</v>
      </c>
      <c r="I56" s="67" t="s">
        <v>410</v>
      </c>
      <c r="J56" s="67" t="s">
        <v>410</v>
      </c>
      <c r="K56" s="67" t="s">
        <v>260</v>
      </c>
      <c r="L56" s="144">
        <v>0</v>
      </c>
      <c r="M56" s="144">
        <v>1</v>
      </c>
      <c r="N56" s="144"/>
      <c r="O56" s="138" t="s">
        <v>340</v>
      </c>
      <c r="P56" s="26"/>
      <c r="Q56" s="51"/>
    </row>
    <row r="57" spans="1:17" ht="16.2" outlineLevel="1" thickBot="1" x14ac:dyDescent="0.35">
      <c r="A57" s="24"/>
      <c r="B57" s="147" t="s">
        <v>236</v>
      </c>
      <c r="C57" s="147" t="s">
        <v>251</v>
      </c>
      <c r="D57" s="147"/>
      <c r="E57" s="75"/>
      <c r="F57" s="25" t="s">
        <v>13</v>
      </c>
      <c r="G57" s="25" t="s">
        <v>132</v>
      </c>
      <c r="H57" s="39" t="s">
        <v>159</v>
      </c>
      <c r="I57" s="71" t="s">
        <v>411</v>
      </c>
      <c r="J57" s="71" t="s">
        <v>411</v>
      </c>
      <c r="K57" s="67" t="s">
        <v>260</v>
      </c>
      <c r="L57" s="144">
        <v>0</v>
      </c>
      <c r="M57" s="144">
        <v>1</v>
      </c>
      <c r="N57" s="144"/>
      <c r="O57" s="138"/>
      <c r="P57" s="26"/>
      <c r="Q57" s="51"/>
    </row>
    <row r="58" spans="1:17" ht="25.2" thickBot="1" x14ac:dyDescent="0.35">
      <c r="A58" s="24"/>
      <c r="B58" s="42" t="s">
        <v>250</v>
      </c>
      <c r="C58" s="42"/>
      <c r="D58" s="42"/>
      <c r="E58" s="75"/>
      <c r="F58" s="25" t="s">
        <v>13</v>
      </c>
      <c r="G58" s="129"/>
      <c r="H58" s="129"/>
      <c r="I58" s="70" t="s">
        <v>219</v>
      </c>
      <c r="J58" s="61" t="s">
        <v>203</v>
      </c>
      <c r="K58" s="102" t="s">
        <v>260</v>
      </c>
      <c r="L58" s="144">
        <f>SUM(L41:L57)</f>
        <v>0</v>
      </c>
      <c r="M58" s="144">
        <f>SUM(M41:M57)</f>
        <v>29</v>
      </c>
      <c r="N58" s="144"/>
      <c r="O58" s="138" t="s">
        <v>337</v>
      </c>
      <c r="P58" s="26"/>
      <c r="Q58" s="51"/>
    </row>
    <row r="59" spans="1:17" s="33" customFormat="1" ht="28.2" outlineLevel="1" thickTop="1" thickBot="1" x14ac:dyDescent="0.35">
      <c r="A59" s="76"/>
      <c r="B59" s="42" t="s">
        <v>236</v>
      </c>
      <c r="C59" s="42" t="s">
        <v>251</v>
      </c>
      <c r="D59" s="42"/>
      <c r="E59" s="90"/>
      <c r="F59" s="30" t="s">
        <v>2</v>
      </c>
      <c r="G59" s="32" t="s">
        <v>33</v>
      </c>
      <c r="H59" s="32" t="s">
        <v>26</v>
      </c>
      <c r="I59" s="68" t="s">
        <v>32</v>
      </c>
      <c r="J59" s="81" t="s">
        <v>206</v>
      </c>
      <c r="K59" s="142" t="s">
        <v>207</v>
      </c>
      <c r="L59" s="144">
        <v>14</v>
      </c>
      <c r="M59" s="144">
        <v>0</v>
      </c>
      <c r="N59" s="144"/>
      <c r="O59" s="137" t="s">
        <v>16</v>
      </c>
      <c r="P59" s="31"/>
      <c r="Q59" s="79" t="s">
        <v>205</v>
      </c>
    </row>
    <row r="60" spans="1:17" s="29" customFormat="1" ht="16.8" outlineLevel="1" thickTop="1" thickBot="1" x14ac:dyDescent="0.35">
      <c r="A60" s="77"/>
      <c r="B60" s="42" t="s">
        <v>236</v>
      </c>
      <c r="C60" s="42" t="s">
        <v>251</v>
      </c>
      <c r="D60" s="42"/>
      <c r="E60" s="91"/>
      <c r="F60" s="27" t="s">
        <v>2</v>
      </c>
      <c r="G60" s="27" t="s">
        <v>33</v>
      </c>
      <c r="H60" s="27" t="s">
        <v>27</v>
      </c>
      <c r="I60" s="69" t="s">
        <v>315</v>
      </c>
      <c r="J60" s="113" t="s">
        <v>314</v>
      </c>
      <c r="K60" s="141" t="s">
        <v>313</v>
      </c>
      <c r="L60" s="144">
        <v>6</v>
      </c>
      <c r="M60" s="144">
        <v>1</v>
      </c>
      <c r="N60" s="144"/>
      <c r="O60" s="136" t="s">
        <v>16</v>
      </c>
      <c r="P60" s="28"/>
      <c r="Q60" s="82"/>
    </row>
    <row r="61" spans="1:17" s="101" customFormat="1" ht="16.8" outlineLevel="1" thickTop="1" thickBot="1" x14ac:dyDescent="0.35">
      <c r="A61" s="96"/>
      <c r="B61" s="42" t="s">
        <v>236</v>
      </c>
      <c r="C61" s="42" t="s">
        <v>251</v>
      </c>
      <c r="D61" s="42"/>
      <c r="E61" s="97"/>
      <c r="F61" s="27" t="s">
        <v>2</v>
      </c>
      <c r="G61" s="27" t="s">
        <v>33</v>
      </c>
      <c r="H61" s="98" t="s">
        <v>261</v>
      </c>
      <c r="I61" s="69" t="s">
        <v>315</v>
      </c>
      <c r="J61" s="113" t="s">
        <v>314</v>
      </c>
      <c r="K61" s="141" t="s">
        <v>313</v>
      </c>
      <c r="L61" s="144"/>
      <c r="M61" s="144"/>
      <c r="N61" s="144"/>
      <c r="O61" s="137" t="s">
        <v>16</v>
      </c>
      <c r="P61" s="99"/>
      <c r="Q61" s="100"/>
    </row>
    <row r="62" spans="1:17" s="36" customFormat="1" ht="25.8" thickTop="1" thickBot="1" x14ac:dyDescent="0.35">
      <c r="A62" s="78"/>
      <c r="B62" s="42" t="s">
        <v>250</v>
      </c>
      <c r="C62" s="42"/>
      <c r="D62" s="42"/>
      <c r="E62" s="92"/>
      <c r="F62" s="34" t="s">
        <v>2</v>
      </c>
      <c r="G62" s="130"/>
      <c r="H62" s="130"/>
      <c r="I62" s="70" t="s">
        <v>31</v>
      </c>
      <c r="J62" s="61" t="s">
        <v>203</v>
      </c>
      <c r="K62" s="61" t="s">
        <v>203</v>
      </c>
      <c r="L62" s="144">
        <f>SUM(L59:L61)</f>
        <v>20</v>
      </c>
      <c r="M62" s="144">
        <f>SUM(M59:M61)</f>
        <v>1</v>
      </c>
      <c r="N62" s="144"/>
      <c r="O62" s="137" t="s">
        <v>16</v>
      </c>
      <c r="P62" s="35"/>
      <c r="Q62" s="52"/>
    </row>
    <row r="63" spans="1:17" s="38" customFormat="1" ht="27.6" outlineLevel="2" thickTop="1" x14ac:dyDescent="0.3">
      <c r="A63" s="37"/>
      <c r="B63" s="42" t="s">
        <v>250</v>
      </c>
      <c r="C63" s="42"/>
      <c r="D63" s="42"/>
      <c r="E63" s="37"/>
      <c r="F63" s="20" t="s">
        <v>20</v>
      </c>
      <c r="G63" s="20" t="s">
        <v>66</v>
      </c>
      <c r="H63" s="20" t="s">
        <v>67</v>
      </c>
      <c r="I63" s="71" t="s">
        <v>392</v>
      </c>
      <c r="J63" s="71"/>
      <c r="K63" s="71"/>
      <c r="L63" s="144"/>
      <c r="M63" s="144"/>
      <c r="N63" s="144"/>
      <c r="O63" s="9" t="s">
        <v>341</v>
      </c>
      <c r="P63" s="37"/>
      <c r="Q63" s="53" t="s">
        <v>402</v>
      </c>
    </row>
    <row r="64" spans="1:17" s="38" customFormat="1" outlineLevel="2" x14ac:dyDescent="0.3">
      <c r="A64" s="37"/>
      <c r="B64" s="42" t="s">
        <v>236</v>
      </c>
      <c r="C64" s="42"/>
      <c r="D64" s="42"/>
      <c r="E64" s="37"/>
      <c r="F64" s="20" t="s">
        <v>20</v>
      </c>
      <c r="G64" s="20" t="s">
        <v>66</v>
      </c>
      <c r="H64" s="20" t="s">
        <v>35</v>
      </c>
      <c r="I64" s="71" t="s">
        <v>392</v>
      </c>
      <c r="J64" s="71" t="s">
        <v>392</v>
      </c>
      <c r="K64" s="71"/>
      <c r="L64" s="144"/>
      <c r="M64" s="144"/>
      <c r="N64" s="144"/>
      <c r="O64" s="9" t="s">
        <v>341</v>
      </c>
      <c r="P64" s="37"/>
      <c r="Q64" s="53"/>
    </row>
    <row r="65" spans="1:17" s="38" customFormat="1" outlineLevel="2" x14ac:dyDescent="0.3">
      <c r="A65" s="37"/>
      <c r="B65" s="42" t="s">
        <v>236</v>
      </c>
      <c r="C65" s="42"/>
      <c r="D65" s="42"/>
      <c r="E65" s="37"/>
      <c r="F65" s="20" t="s">
        <v>20</v>
      </c>
      <c r="G65" s="20" t="s">
        <v>66</v>
      </c>
      <c r="H65" s="20" t="s">
        <v>36</v>
      </c>
      <c r="I65" s="71" t="s">
        <v>392</v>
      </c>
      <c r="J65" s="71" t="s">
        <v>392</v>
      </c>
      <c r="K65" s="71"/>
      <c r="L65" s="144"/>
      <c r="M65" s="144"/>
      <c r="N65" s="144"/>
      <c r="O65" s="9" t="s">
        <v>341</v>
      </c>
      <c r="P65" s="37"/>
      <c r="Q65" s="53"/>
    </row>
    <row r="66" spans="1:17" s="38" customFormat="1" outlineLevel="2" x14ac:dyDescent="0.3">
      <c r="A66" s="37"/>
      <c r="B66" s="42" t="s">
        <v>236</v>
      </c>
      <c r="C66" s="42"/>
      <c r="D66" s="42"/>
      <c r="E66" s="37"/>
      <c r="F66" s="20" t="s">
        <v>20</v>
      </c>
      <c r="G66" s="20" t="s">
        <v>66</v>
      </c>
      <c r="H66" s="20" t="s">
        <v>37</v>
      </c>
      <c r="I66" s="71" t="s">
        <v>392</v>
      </c>
      <c r="J66" s="71" t="s">
        <v>392</v>
      </c>
      <c r="K66" s="71"/>
      <c r="L66" s="144"/>
      <c r="M66" s="144"/>
      <c r="N66" s="144"/>
      <c r="O66" s="9" t="s">
        <v>341</v>
      </c>
      <c r="P66" s="37"/>
      <c r="Q66" s="53"/>
    </row>
    <row r="67" spans="1:17" s="38" customFormat="1" outlineLevel="2" x14ac:dyDescent="0.3">
      <c r="A67" s="37"/>
      <c r="B67" s="42" t="s">
        <v>236</v>
      </c>
      <c r="C67" s="42"/>
      <c r="D67" s="42"/>
      <c r="E67" s="37"/>
      <c r="F67" s="20" t="s">
        <v>20</v>
      </c>
      <c r="G67" s="20" t="s">
        <v>66</v>
      </c>
      <c r="H67" s="20" t="s">
        <v>38</v>
      </c>
      <c r="I67" s="71" t="s">
        <v>392</v>
      </c>
      <c r="J67" s="71" t="s">
        <v>392</v>
      </c>
      <c r="K67" s="71"/>
      <c r="L67" s="144"/>
      <c r="M67" s="144"/>
      <c r="N67" s="144"/>
      <c r="O67" s="9" t="s">
        <v>341</v>
      </c>
      <c r="P67" s="37"/>
      <c r="Q67" s="53"/>
    </row>
    <row r="68" spans="1:17" s="38" customFormat="1" ht="27" outlineLevel="2" x14ac:dyDescent="0.3">
      <c r="A68" s="37"/>
      <c r="B68" s="42" t="s">
        <v>250</v>
      </c>
      <c r="C68" s="42"/>
      <c r="D68" s="42"/>
      <c r="E68" s="37"/>
      <c r="F68" s="20" t="s">
        <v>20</v>
      </c>
      <c r="G68" s="20" t="s">
        <v>66</v>
      </c>
      <c r="H68" s="20" t="s">
        <v>39</v>
      </c>
      <c r="I68" s="71" t="s">
        <v>392</v>
      </c>
      <c r="J68" s="71"/>
      <c r="K68" s="71"/>
      <c r="L68" s="144"/>
      <c r="M68" s="144"/>
      <c r="N68" s="144"/>
      <c r="O68" s="9" t="s">
        <v>341</v>
      </c>
      <c r="P68" s="37"/>
      <c r="Q68" s="53" t="s">
        <v>402</v>
      </c>
    </row>
    <row r="69" spans="1:17" s="38" customFormat="1" outlineLevel="2" x14ac:dyDescent="0.3">
      <c r="A69" s="37"/>
      <c r="B69" s="42" t="s">
        <v>236</v>
      </c>
      <c r="C69" s="42"/>
      <c r="D69" s="42"/>
      <c r="E69" s="37"/>
      <c r="F69" s="20" t="s">
        <v>20</v>
      </c>
      <c r="G69" s="20" t="s">
        <v>66</v>
      </c>
      <c r="H69" s="20" t="s">
        <v>51</v>
      </c>
      <c r="I69" s="71" t="s">
        <v>392</v>
      </c>
      <c r="J69" s="71" t="s">
        <v>392</v>
      </c>
      <c r="K69" s="71"/>
      <c r="L69" s="144"/>
      <c r="M69" s="144"/>
      <c r="N69" s="144"/>
      <c r="O69" s="9" t="s">
        <v>341</v>
      </c>
      <c r="P69" s="37"/>
      <c r="Q69" s="53"/>
    </row>
    <row r="70" spans="1:17" s="38" customFormat="1" outlineLevel="2" x14ac:dyDescent="0.3">
      <c r="A70" s="37"/>
      <c r="B70" s="42" t="s">
        <v>236</v>
      </c>
      <c r="C70" s="42"/>
      <c r="D70" s="42"/>
      <c r="E70" s="37"/>
      <c r="F70" s="20" t="s">
        <v>20</v>
      </c>
      <c r="G70" s="20" t="s">
        <v>66</v>
      </c>
      <c r="H70" s="20" t="s">
        <v>52</v>
      </c>
      <c r="I70" s="71" t="s">
        <v>392</v>
      </c>
      <c r="J70" s="71" t="s">
        <v>392</v>
      </c>
      <c r="K70" s="71"/>
      <c r="L70" s="144"/>
      <c r="M70" s="144"/>
      <c r="N70" s="144"/>
      <c r="O70" s="9" t="s">
        <v>341</v>
      </c>
      <c r="P70" s="37"/>
      <c r="Q70" s="53"/>
    </row>
    <row r="71" spans="1:17" s="38" customFormat="1" outlineLevel="2" x14ac:dyDescent="0.3">
      <c r="A71" s="37"/>
      <c r="B71" s="42" t="s">
        <v>236</v>
      </c>
      <c r="C71" s="42"/>
      <c r="D71" s="42"/>
      <c r="E71" s="37"/>
      <c r="F71" s="20" t="s">
        <v>20</v>
      </c>
      <c r="G71" s="20" t="s">
        <v>66</v>
      </c>
      <c r="H71" s="20" t="s">
        <v>53</v>
      </c>
      <c r="I71" s="71" t="s">
        <v>392</v>
      </c>
      <c r="J71" s="71" t="s">
        <v>392</v>
      </c>
      <c r="K71" s="71"/>
      <c r="L71" s="144"/>
      <c r="M71" s="144"/>
      <c r="N71" s="144"/>
      <c r="O71" s="9" t="s">
        <v>341</v>
      </c>
      <c r="P71" s="37"/>
      <c r="Q71" s="53"/>
    </row>
    <row r="72" spans="1:17" s="38" customFormat="1" outlineLevel="2" x14ac:dyDescent="0.3">
      <c r="A72" s="37"/>
      <c r="B72" s="42" t="s">
        <v>236</v>
      </c>
      <c r="C72" s="42"/>
      <c r="D72" s="42"/>
      <c r="E72" s="37"/>
      <c r="F72" s="20" t="s">
        <v>20</v>
      </c>
      <c r="G72" s="20" t="s">
        <v>66</v>
      </c>
      <c r="H72" s="20" t="s">
        <v>54</v>
      </c>
      <c r="I72" s="71" t="s">
        <v>392</v>
      </c>
      <c r="J72" s="71" t="s">
        <v>392</v>
      </c>
      <c r="K72" s="71"/>
      <c r="L72" s="144"/>
      <c r="M72" s="144"/>
      <c r="N72" s="144"/>
      <c r="O72" s="9" t="s">
        <v>341</v>
      </c>
      <c r="P72" s="37"/>
      <c r="Q72" s="53"/>
    </row>
    <row r="73" spans="1:17" s="38" customFormat="1" ht="27" outlineLevel="2" x14ac:dyDescent="0.3">
      <c r="A73" s="37"/>
      <c r="B73" s="42" t="s">
        <v>250</v>
      </c>
      <c r="C73" s="42"/>
      <c r="D73" s="42"/>
      <c r="E73" s="37"/>
      <c r="F73" s="20" t="s">
        <v>20</v>
      </c>
      <c r="G73" s="20" t="s">
        <v>66</v>
      </c>
      <c r="H73" s="20" t="s">
        <v>55</v>
      </c>
      <c r="I73" s="71" t="s">
        <v>392</v>
      </c>
      <c r="J73" s="71"/>
      <c r="K73" s="71"/>
      <c r="L73" s="144"/>
      <c r="M73" s="144"/>
      <c r="N73" s="144"/>
      <c r="O73" s="9" t="s">
        <v>341</v>
      </c>
      <c r="P73" s="37"/>
      <c r="Q73" s="53" t="s">
        <v>402</v>
      </c>
    </row>
    <row r="74" spans="1:17" s="38" customFormat="1" ht="27" outlineLevel="2" x14ac:dyDescent="0.3">
      <c r="A74" s="37"/>
      <c r="B74" s="42" t="s">
        <v>250</v>
      </c>
      <c r="C74" s="42"/>
      <c r="D74" s="42"/>
      <c r="E74" s="37"/>
      <c r="F74" s="20" t="s">
        <v>20</v>
      </c>
      <c r="G74" s="20" t="s">
        <v>66</v>
      </c>
      <c r="H74" s="20" t="s">
        <v>68</v>
      </c>
      <c r="I74" s="71"/>
      <c r="J74" s="71"/>
      <c r="K74" s="71"/>
      <c r="L74" s="144"/>
      <c r="M74" s="144"/>
      <c r="N74" s="144"/>
      <c r="O74" s="9" t="s">
        <v>341</v>
      </c>
      <c r="P74" s="37"/>
      <c r="Q74" s="53" t="s">
        <v>403</v>
      </c>
    </row>
    <row r="75" spans="1:17" s="38" customFormat="1" ht="27" outlineLevel="2" x14ac:dyDescent="0.3">
      <c r="A75" s="37"/>
      <c r="B75" s="42" t="s">
        <v>250</v>
      </c>
      <c r="C75" s="42"/>
      <c r="D75" s="42"/>
      <c r="E75" s="37"/>
      <c r="F75" s="20" t="s">
        <v>20</v>
      </c>
      <c r="G75" s="20" t="s">
        <v>66</v>
      </c>
      <c r="H75" s="20" t="s">
        <v>69</v>
      </c>
      <c r="I75" s="71"/>
      <c r="J75" s="71"/>
      <c r="K75" s="71"/>
      <c r="L75" s="144"/>
      <c r="M75" s="144"/>
      <c r="N75" s="144"/>
      <c r="O75" s="9" t="s">
        <v>341</v>
      </c>
      <c r="P75" s="37"/>
      <c r="Q75" s="53" t="s">
        <v>403</v>
      </c>
    </row>
    <row r="76" spans="1:17" s="38" customFormat="1" ht="27" outlineLevel="2" x14ac:dyDescent="0.3">
      <c r="A76" s="37"/>
      <c r="B76" s="42" t="s">
        <v>250</v>
      </c>
      <c r="C76" s="42"/>
      <c r="D76" s="42"/>
      <c r="E76" s="37"/>
      <c r="F76" s="20" t="s">
        <v>20</v>
      </c>
      <c r="G76" s="20" t="s">
        <v>66</v>
      </c>
      <c r="H76" s="20" t="s">
        <v>70</v>
      </c>
      <c r="I76" s="71"/>
      <c r="J76" s="71"/>
      <c r="K76" s="71"/>
      <c r="L76" s="144"/>
      <c r="M76" s="144"/>
      <c r="N76" s="144"/>
      <c r="O76" s="9" t="s">
        <v>341</v>
      </c>
      <c r="P76" s="37"/>
      <c r="Q76" s="53" t="s">
        <v>403</v>
      </c>
    </row>
    <row r="77" spans="1:17" s="38" customFormat="1" outlineLevel="2" x14ac:dyDescent="0.3">
      <c r="A77" s="37"/>
      <c r="B77" s="42" t="s">
        <v>236</v>
      </c>
      <c r="C77" s="42" t="s">
        <v>251</v>
      </c>
      <c r="D77" s="42"/>
      <c r="E77" s="37"/>
      <c r="F77" s="20" t="s">
        <v>20</v>
      </c>
      <c r="G77" s="20" t="s">
        <v>66</v>
      </c>
      <c r="H77" s="20" t="s">
        <v>71</v>
      </c>
      <c r="I77" s="71" t="s">
        <v>392</v>
      </c>
      <c r="J77" s="71" t="s">
        <v>392</v>
      </c>
      <c r="K77" s="71"/>
      <c r="L77" s="144"/>
      <c r="M77" s="144"/>
      <c r="N77" s="144"/>
      <c r="O77" s="9" t="s">
        <v>341</v>
      </c>
      <c r="P77" s="37"/>
      <c r="Q77" s="53"/>
    </row>
    <row r="78" spans="1:17" s="38" customFormat="1" outlineLevel="2" x14ac:dyDescent="0.3">
      <c r="A78" s="37"/>
      <c r="B78" s="42" t="s">
        <v>236</v>
      </c>
      <c r="C78" s="147" t="s">
        <v>251</v>
      </c>
      <c r="D78" s="42"/>
      <c r="E78" s="37"/>
      <c r="F78" s="20" t="s">
        <v>20</v>
      </c>
      <c r="G78" s="20" t="s">
        <v>66</v>
      </c>
      <c r="H78" s="20" t="s">
        <v>40</v>
      </c>
      <c r="I78" s="71" t="s">
        <v>392</v>
      </c>
      <c r="J78" s="71" t="s">
        <v>392</v>
      </c>
      <c r="K78" s="71"/>
      <c r="L78" s="144"/>
      <c r="M78" s="144"/>
      <c r="N78" s="144"/>
      <c r="O78" s="9" t="s">
        <v>341</v>
      </c>
      <c r="P78" s="37"/>
      <c r="Q78" s="53"/>
    </row>
    <row r="79" spans="1:17" s="38" customFormat="1" outlineLevel="2" x14ac:dyDescent="0.3">
      <c r="A79" s="37"/>
      <c r="B79" s="42" t="s">
        <v>236</v>
      </c>
      <c r="C79" s="147" t="s">
        <v>251</v>
      </c>
      <c r="D79" s="42"/>
      <c r="E79" s="37"/>
      <c r="F79" s="20" t="s">
        <v>20</v>
      </c>
      <c r="G79" s="20" t="s">
        <v>66</v>
      </c>
      <c r="H79" s="20" t="s">
        <v>41</v>
      </c>
      <c r="I79" s="71" t="s">
        <v>392</v>
      </c>
      <c r="J79" s="71" t="s">
        <v>392</v>
      </c>
      <c r="K79" s="71"/>
      <c r="L79" s="144"/>
      <c r="M79" s="144"/>
      <c r="N79" s="144"/>
      <c r="O79" s="9" t="s">
        <v>341</v>
      </c>
      <c r="P79" s="37"/>
      <c r="Q79" s="53"/>
    </row>
    <row r="80" spans="1:17" s="38" customFormat="1" outlineLevel="2" x14ac:dyDescent="0.3">
      <c r="A80" s="37"/>
      <c r="B80" s="42" t="s">
        <v>236</v>
      </c>
      <c r="C80" s="147" t="s">
        <v>251</v>
      </c>
      <c r="D80" s="42"/>
      <c r="E80" s="37"/>
      <c r="F80" s="20" t="s">
        <v>20</v>
      </c>
      <c r="G80" s="20" t="s">
        <v>66</v>
      </c>
      <c r="H80" s="20" t="s">
        <v>42</v>
      </c>
      <c r="I80" s="71" t="s">
        <v>392</v>
      </c>
      <c r="J80" s="71" t="s">
        <v>392</v>
      </c>
      <c r="K80" s="71"/>
      <c r="L80" s="144"/>
      <c r="M80" s="144"/>
      <c r="N80" s="144"/>
      <c r="O80" s="9" t="s">
        <v>341</v>
      </c>
      <c r="P80" s="37"/>
      <c r="Q80" s="53"/>
    </row>
    <row r="81" spans="1:17" s="38" customFormat="1" outlineLevel="2" x14ac:dyDescent="0.3">
      <c r="A81" s="37"/>
      <c r="B81" s="42" t="s">
        <v>236</v>
      </c>
      <c r="C81" s="147" t="s">
        <v>251</v>
      </c>
      <c r="D81" s="42"/>
      <c r="E81" s="37"/>
      <c r="F81" s="20" t="s">
        <v>20</v>
      </c>
      <c r="G81" s="20" t="s">
        <v>66</v>
      </c>
      <c r="H81" s="20" t="s">
        <v>43</v>
      </c>
      <c r="I81" s="71" t="s">
        <v>392</v>
      </c>
      <c r="J81" s="71" t="s">
        <v>392</v>
      </c>
      <c r="K81" s="71"/>
      <c r="L81" s="144"/>
      <c r="M81" s="144"/>
      <c r="N81" s="144"/>
      <c r="O81" s="9" t="s">
        <v>341</v>
      </c>
      <c r="P81" s="37"/>
      <c r="Q81" s="53"/>
    </row>
    <row r="82" spans="1:17" s="38" customFormat="1" outlineLevel="2" x14ac:dyDescent="0.3">
      <c r="A82" s="37"/>
      <c r="B82" s="42" t="s">
        <v>236</v>
      </c>
      <c r="C82" s="147" t="s">
        <v>251</v>
      </c>
      <c r="D82" s="42"/>
      <c r="E82" s="37"/>
      <c r="F82" s="20" t="s">
        <v>20</v>
      </c>
      <c r="G82" s="20" t="s">
        <v>66</v>
      </c>
      <c r="H82" s="20" t="s">
        <v>44</v>
      </c>
      <c r="I82" s="71" t="s">
        <v>392</v>
      </c>
      <c r="J82" s="71" t="s">
        <v>392</v>
      </c>
      <c r="K82" s="71"/>
      <c r="L82" s="144"/>
      <c r="M82" s="144"/>
      <c r="N82" s="144"/>
      <c r="O82" s="9" t="s">
        <v>341</v>
      </c>
      <c r="P82" s="37"/>
      <c r="Q82" s="53"/>
    </row>
    <row r="83" spans="1:17" s="38" customFormat="1" outlineLevel="2" x14ac:dyDescent="0.3">
      <c r="A83" s="37"/>
      <c r="B83" s="42" t="s">
        <v>236</v>
      </c>
      <c r="C83" s="147" t="s">
        <v>251</v>
      </c>
      <c r="D83" s="42"/>
      <c r="E83" s="37"/>
      <c r="F83" s="20" t="s">
        <v>20</v>
      </c>
      <c r="G83" s="20" t="s">
        <v>66</v>
      </c>
      <c r="H83" s="20" t="s">
        <v>56</v>
      </c>
      <c r="I83" s="71" t="s">
        <v>392</v>
      </c>
      <c r="J83" s="71" t="s">
        <v>392</v>
      </c>
      <c r="K83" s="71"/>
      <c r="L83" s="144"/>
      <c r="M83" s="144"/>
      <c r="N83" s="144"/>
      <c r="O83" s="9" t="s">
        <v>341</v>
      </c>
      <c r="P83" s="37"/>
      <c r="Q83" s="53"/>
    </row>
    <row r="84" spans="1:17" s="38" customFormat="1" outlineLevel="2" x14ac:dyDescent="0.3">
      <c r="A84" s="37"/>
      <c r="B84" s="42" t="s">
        <v>236</v>
      </c>
      <c r="C84" s="147" t="s">
        <v>251</v>
      </c>
      <c r="D84" s="42"/>
      <c r="E84" s="37"/>
      <c r="F84" s="20" t="s">
        <v>20</v>
      </c>
      <c r="G84" s="20" t="s">
        <v>66</v>
      </c>
      <c r="H84" s="20" t="s">
        <v>57</v>
      </c>
      <c r="I84" s="71" t="s">
        <v>392</v>
      </c>
      <c r="J84" s="71" t="s">
        <v>392</v>
      </c>
      <c r="K84" s="71"/>
      <c r="L84" s="144"/>
      <c r="M84" s="144"/>
      <c r="N84" s="144"/>
      <c r="O84" s="9" t="s">
        <v>341</v>
      </c>
      <c r="P84" s="37"/>
      <c r="Q84" s="53"/>
    </row>
    <row r="85" spans="1:17" s="38" customFormat="1" outlineLevel="2" x14ac:dyDescent="0.3">
      <c r="A85" s="37"/>
      <c r="B85" s="42" t="s">
        <v>236</v>
      </c>
      <c r="C85" s="147" t="s">
        <v>251</v>
      </c>
      <c r="D85" s="42"/>
      <c r="E85" s="37"/>
      <c r="F85" s="20" t="s">
        <v>20</v>
      </c>
      <c r="G85" s="20" t="s">
        <v>66</v>
      </c>
      <c r="H85" s="20" t="s">
        <v>58</v>
      </c>
      <c r="I85" s="71" t="s">
        <v>392</v>
      </c>
      <c r="J85" s="71" t="s">
        <v>392</v>
      </c>
      <c r="K85" s="71"/>
      <c r="L85" s="144"/>
      <c r="M85" s="144"/>
      <c r="N85" s="144"/>
      <c r="O85" s="9" t="s">
        <v>341</v>
      </c>
      <c r="P85" s="37"/>
      <c r="Q85" s="53"/>
    </row>
    <row r="86" spans="1:17" s="38" customFormat="1" outlineLevel="2" x14ac:dyDescent="0.3">
      <c r="A86" s="37"/>
      <c r="B86" s="42" t="s">
        <v>236</v>
      </c>
      <c r="C86" s="147" t="s">
        <v>251</v>
      </c>
      <c r="D86" s="42"/>
      <c r="E86" s="37"/>
      <c r="F86" s="20" t="s">
        <v>20</v>
      </c>
      <c r="G86" s="20" t="s">
        <v>66</v>
      </c>
      <c r="H86" s="20" t="s">
        <v>59</v>
      </c>
      <c r="I86" s="71" t="s">
        <v>392</v>
      </c>
      <c r="J86" s="71" t="s">
        <v>392</v>
      </c>
      <c r="K86" s="71"/>
      <c r="L86" s="144"/>
      <c r="M86" s="144"/>
      <c r="N86" s="144"/>
      <c r="O86" s="9" t="s">
        <v>341</v>
      </c>
      <c r="P86" s="37"/>
      <c r="Q86" s="53"/>
    </row>
    <row r="87" spans="1:17" s="38" customFormat="1" outlineLevel="2" x14ac:dyDescent="0.3">
      <c r="A87" s="37"/>
      <c r="B87" s="42" t="s">
        <v>236</v>
      </c>
      <c r="C87" s="147" t="s">
        <v>251</v>
      </c>
      <c r="D87" s="42"/>
      <c r="E87" s="37"/>
      <c r="F87" s="20" t="s">
        <v>20</v>
      </c>
      <c r="G87" s="20" t="s">
        <v>66</v>
      </c>
      <c r="H87" s="20" t="s">
        <v>60</v>
      </c>
      <c r="I87" s="71" t="s">
        <v>392</v>
      </c>
      <c r="J87" s="71" t="s">
        <v>392</v>
      </c>
      <c r="K87" s="71"/>
      <c r="L87" s="144"/>
      <c r="M87" s="144"/>
      <c r="N87" s="144"/>
      <c r="O87" s="9" t="s">
        <v>341</v>
      </c>
      <c r="P87" s="37"/>
      <c r="Q87" s="53"/>
    </row>
    <row r="88" spans="1:17" s="38" customFormat="1" ht="27" outlineLevel="2" x14ac:dyDescent="0.3">
      <c r="A88" s="37"/>
      <c r="B88" s="42" t="s">
        <v>250</v>
      </c>
      <c r="C88" s="147" t="s">
        <v>251</v>
      </c>
      <c r="D88" s="42"/>
      <c r="E88" s="37"/>
      <c r="F88" s="20" t="s">
        <v>20</v>
      </c>
      <c r="G88" s="20" t="s">
        <v>66</v>
      </c>
      <c r="H88" s="20" t="s">
        <v>72</v>
      </c>
      <c r="I88" s="71"/>
      <c r="J88" s="71"/>
      <c r="K88" s="71"/>
      <c r="L88" s="144"/>
      <c r="M88" s="144"/>
      <c r="N88" s="144"/>
      <c r="O88" s="9" t="s">
        <v>341</v>
      </c>
      <c r="P88" s="37"/>
      <c r="Q88" s="53" t="s">
        <v>403</v>
      </c>
    </row>
    <row r="89" spans="1:17" s="38" customFormat="1" ht="27" outlineLevel="2" x14ac:dyDescent="0.3">
      <c r="A89" s="37"/>
      <c r="B89" s="42" t="s">
        <v>250</v>
      </c>
      <c r="C89" s="147" t="s">
        <v>251</v>
      </c>
      <c r="D89" s="42"/>
      <c r="E89" s="37"/>
      <c r="F89" s="20" t="s">
        <v>20</v>
      </c>
      <c r="G89" s="20" t="s">
        <v>66</v>
      </c>
      <c r="H89" s="20" t="s">
        <v>73</v>
      </c>
      <c r="I89" s="71"/>
      <c r="J89" s="71"/>
      <c r="K89" s="71"/>
      <c r="L89" s="144"/>
      <c r="M89" s="144"/>
      <c r="N89" s="144"/>
      <c r="O89" s="9" t="s">
        <v>341</v>
      </c>
      <c r="P89" s="37"/>
      <c r="Q89" s="53" t="s">
        <v>403</v>
      </c>
    </row>
    <row r="90" spans="1:17" s="38" customFormat="1" ht="27" outlineLevel="2" x14ac:dyDescent="0.3">
      <c r="A90" s="37"/>
      <c r="B90" s="42" t="s">
        <v>250</v>
      </c>
      <c r="C90" s="147" t="s">
        <v>251</v>
      </c>
      <c r="D90" s="42"/>
      <c r="E90" s="37"/>
      <c r="F90" s="20" t="s">
        <v>20</v>
      </c>
      <c r="G90" s="20" t="s">
        <v>66</v>
      </c>
      <c r="H90" s="20" t="s">
        <v>74</v>
      </c>
      <c r="I90" s="71"/>
      <c r="J90" s="71"/>
      <c r="K90" s="71"/>
      <c r="L90" s="144"/>
      <c r="M90" s="144"/>
      <c r="N90" s="144"/>
      <c r="O90" s="9" t="s">
        <v>341</v>
      </c>
      <c r="P90" s="37"/>
      <c r="Q90" s="53" t="s">
        <v>403</v>
      </c>
    </row>
    <row r="91" spans="1:17" s="38" customFormat="1" outlineLevel="2" x14ac:dyDescent="0.3">
      <c r="A91" s="37"/>
      <c r="B91" s="147" t="s">
        <v>236</v>
      </c>
      <c r="C91" s="147" t="s">
        <v>251</v>
      </c>
      <c r="D91" s="147"/>
      <c r="E91" s="37"/>
      <c r="F91" s="59" t="s">
        <v>20</v>
      </c>
      <c r="G91" s="59" t="s">
        <v>66</v>
      </c>
      <c r="H91" s="59" t="s">
        <v>404</v>
      </c>
      <c r="I91" s="71" t="s">
        <v>392</v>
      </c>
      <c r="J91" s="71" t="s">
        <v>392</v>
      </c>
      <c r="K91" s="71"/>
      <c r="L91" s="144"/>
      <c r="M91" s="144"/>
      <c r="N91" s="144"/>
      <c r="O91" s="9"/>
      <c r="P91" s="37"/>
      <c r="Q91" s="53" t="s">
        <v>405</v>
      </c>
    </row>
    <row r="92" spans="1:17" s="38" customFormat="1" outlineLevel="2" x14ac:dyDescent="0.3">
      <c r="A92" s="37"/>
      <c r="B92" s="42" t="s">
        <v>250</v>
      </c>
      <c r="C92" s="42"/>
      <c r="D92" s="42"/>
      <c r="E92" s="37"/>
      <c r="F92" s="20" t="s">
        <v>20</v>
      </c>
      <c r="G92" s="20" t="s">
        <v>66</v>
      </c>
      <c r="H92" s="59" t="s">
        <v>192</v>
      </c>
      <c r="I92" s="71"/>
      <c r="J92" s="71"/>
      <c r="K92" s="71"/>
      <c r="L92" s="144"/>
      <c r="M92" s="144"/>
      <c r="N92" s="144"/>
      <c r="O92" s="9" t="s">
        <v>341</v>
      </c>
      <c r="P92" s="37"/>
      <c r="Q92" s="53"/>
    </row>
    <row r="93" spans="1:17" s="38" customFormat="1" outlineLevel="2" x14ac:dyDescent="0.3">
      <c r="A93" s="37"/>
      <c r="B93" s="42" t="s">
        <v>250</v>
      </c>
      <c r="C93" s="42"/>
      <c r="D93" s="42"/>
      <c r="E93" s="37"/>
      <c r="F93" s="20" t="s">
        <v>20</v>
      </c>
      <c r="G93" s="20" t="s">
        <v>66</v>
      </c>
      <c r="H93" s="20" t="s">
        <v>75</v>
      </c>
      <c r="I93" s="71"/>
      <c r="J93" s="71"/>
      <c r="K93" s="71"/>
      <c r="L93" s="144"/>
      <c r="M93" s="144"/>
      <c r="N93" s="144"/>
      <c r="O93" s="9" t="s">
        <v>341</v>
      </c>
      <c r="P93" s="37"/>
      <c r="Q93" s="53"/>
    </row>
    <row r="94" spans="1:17" s="38" customFormat="1" outlineLevel="2" x14ac:dyDescent="0.3">
      <c r="A94" s="37"/>
      <c r="B94" s="42" t="s">
        <v>250</v>
      </c>
      <c r="C94" s="42"/>
      <c r="D94" s="42"/>
      <c r="E94" s="37"/>
      <c r="F94" s="20" t="s">
        <v>20</v>
      </c>
      <c r="G94" s="20" t="s">
        <v>66</v>
      </c>
      <c r="H94" s="20" t="s">
        <v>76</v>
      </c>
      <c r="I94" s="71"/>
      <c r="J94" s="71"/>
      <c r="K94" s="71"/>
      <c r="L94" s="144"/>
      <c r="M94" s="144"/>
      <c r="N94" s="144"/>
      <c r="O94" s="9" t="s">
        <v>341</v>
      </c>
      <c r="P94" s="37"/>
      <c r="Q94" s="53"/>
    </row>
    <row r="95" spans="1:17" s="38" customFormat="1" ht="27" outlineLevel="1" x14ac:dyDescent="0.3">
      <c r="A95" s="37"/>
      <c r="B95" s="42" t="s">
        <v>236</v>
      </c>
      <c r="C95" s="42"/>
      <c r="D95" s="42"/>
      <c r="E95" s="37"/>
      <c r="F95" s="20" t="s">
        <v>20</v>
      </c>
      <c r="G95" s="20" t="s">
        <v>66</v>
      </c>
      <c r="H95" s="59" t="s">
        <v>406</v>
      </c>
      <c r="I95" s="71" t="s">
        <v>139</v>
      </c>
      <c r="J95" s="71"/>
      <c r="K95" s="71"/>
      <c r="L95" s="144">
        <v>11</v>
      </c>
      <c r="M95" s="144">
        <v>0</v>
      </c>
      <c r="N95" s="144">
        <v>27</v>
      </c>
      <c r="O95" s="9" t="s">
        <v>341</v>
      </c>
      <c r="P95" s="37"/>
      <c r="Q95" s="53" t="s">
        <v>197</v>
      </c>
    </row>
    <row r="96" spans="1:17" s="38" customFormat="1" ht="15.6" customHeight="1" outlineLevel="2" x14ac:dyDescent="0.3">
      <c r="A96" s="37"/>
      <c r="B96" s="42" t="s">
        <v>236</v>
      </c>
      <c r="C96" s="42" t="s">
        <v>251</v>
      </c>
      <c r="D96" s="42"/>
      <c r="E96" s="37"/>
      <c r="F96" s="20" t="s">
        <v>20</v>
      </c>
      <c r="G96" s="20" t="s">
        <v>34</v>
      </c>
      <c r="H96" s="20" t="s">
        <v>35</v>
      </c>
      <c r="I96" s="71" t="s">
        <v>372</v>
      </c>
      <c r="J96" s="71" t="s">
        <v>372</v>
      </c>
      <c r="K96" s="71" t="s">
        <v>391</v>
      </c>
      <c r="L96" s="144"/>
      <c r="M96" s="144"/>
      <c r="N96" s="144"/>
      <c r="O96" s="9" t="s">
        <v>341</v>
      </c>
      <c r="P96" s="37"/>
      <c r="Q96" s="53"/>
    </row>
    <row r="97" spans="1:17" s="38" customFormat="1" outlineLevel="2" x14ac:dyDescent="0.3">
      <c r="A97" s="37"/>
      <c r="B97" s="42" t="s">
        <v>236</v>
      </c>
      <c r="C97" s="147" t="s">
        <v>251</v>
      </c>
      <c r="D97" s="42"/>
      <c r="E97" s="37"/>
      <c r="F97" s="20" t="s">
        <v>20</v>
      </c>
      <c r="G97" s="20" t="s">
        <v>34</v>
      </c>
      <c r="H97" s="20" t="s">
        <v>36</v>
      </c>
      <c r="I97" s="71" t="s">
        <v>373</v>
      </c>
      <c r="J97" s="71" t="s">
        <v>373</v>
      </c>
      <c r="K97" s="71" t="s">
        <v>391</v>
      </c>
      <c r="L97" s="144"/>
      <c r="M97" s="144"/>
      <c r="N97" s="144"/>
      <c r="O97" s="9" t="s">
        <v>341</v>
      </c>
      <c r="P97" s="37"/>
      <c r="Q97" s="53"/>
    </row>
    <row r="98" spans="1:17" s="38" customFormat="1" outlineLevel="2" x14ac:dyDescent="0.3">
      <c r="A98" s="37"/>
      <c r="B98" s="42" t="s">
        <v>236</v>
      </c>
      <c r="C98" s="147" t="s">
        <v>251</v>
      </c>
      <c r="D98" s="42"/>
      <c r="E98" s="37"/>
      <c r="F98" s="20" t="s">
        <v>20</v>
      </c>
      <c r="G98" s="20" t="s">
        <v>34</v>
      </c>
      <c r="H98" s="20" t="s">
        <v>37</v>
      </c>
      <c r="I98" s="71" t="s">
        <v>374</v>
      </c>
      <c r="J98" s="71" t="s">
        <v>374</v>
      </c>
      <c r="K98" s="71" t="s">
        <v>391</v>
      </c>
      <c r="L98" s="144"/>
      <c r="M98" s="144"/>
      <c r="N98" s="144"/>
      <c r="O98" s="9" t="s">
        <v>341</v>
      </c>
      <c r="P98" s="37"/>
      <c r="Q98" s="53"/>
    </row>
    <row r="99" spans="1:17" s="38" customFormat="1" outlineLevel="2" x14ac:dyDescent="0.3">
      <c r="A99" s="37"/>
      <c r="B99" s="42" t="s">
        <v>236</v>
      </c>
      <c r="C99" s="147" t="s">
        <v>251</v>
      </c>
      <c r="D99" s="42"/>
      <c r="E99" s="37"/>
      <c r="F99" s="20" t="s">
        <v>20</v>
      </c>
      <c r="G99" s="20" t="s">
        <v>34</v>
      </c>
      <c r="H99" s="20" t="s">
        <v>38</v>
      </c>
      <c r="I99" s="71" t="s">
        <v>375</v>
      </c>
      <c r="J99" s="71" t="s">
        <v>375</v>
      </c>
      <c r="K99" s="71" t="s">
        <v>391</v>
      </c>
      <c r="L99" s="144"/>
      <c r="M99" s="144"/>
      <c r="N99" s="144"/>
      <c r="O99" s="9" t="s">
        <v>341</v>
      </c>
      <c r="P99" s="37"/>
      <c r="Q99" s="53"/>
    </row>
    <row r="100" spans="1:17" s="38" customFormat="1" outlineLevel="2" x14ac:dyDescent="0.3">
      <c r="A100" s="37"/>
      <c r="B100" s="42" t="s">
        <v>236</v>
      </c>
      <c r="C100" s="147" t="s">
        <v>251</v>
      </c>
      <c r="D100" s="42"/>
      <c r="E100" s="37"/>
      <c r="F100" s="20" t="s">
        <v>20</v>
      </c>
      <c r="G100" s="20" t="s">
        <v>34</v>
      </c>
      <c r="H100" s="20" t="s">
        <v>39</v>
      </c>
      <c r="I100" s="71" t="s">
        <v>376</v>
      </c>
      <c r="J100" s="71" t="s">
        <v>376</v>
      </c>
      <c r="K100" s="71" t="s">
        <v>391</v>
      </c>
      <c r="L100" s="144"/>
      <c r="M100" s="144"/>
      <c r="N100" s="144"/>
      <c r="O100" s="9" t="s">
        <v>341</v>
      </c>
      <c r="P100" s="37"/>
      <c r="Q100" s="53"/>
    </row>
    <row r="101" spans="1:17" s="38" customFormat="1" outlineLevel="2" x14ac:dyDescent="0.3">
      <c r="A101" s="37"/>
      <c r="B101" s="42" t="s">
        <v>236</v>
      </c>
      <c r="C101" s="147" t="s">
        <v>251</v>
      </c>
      <c r="D101" s="42"/>
      <c r="E101" s="37"/>
      <c r="F101" s="20" t="s">
        <v>20</v>
      </c>
      <c r="G101" s="20" t="s">
        <v>34</v>
      </c>
      <c r="H101" s="20" t="s">
        <v>40</v>
      </c>
      <c r="I101" s="71" t="s">
        <v>377</v>
      </c>
      <c r="J101" s="71" t="s">
        <v>377</v>
      </c>
      <c r="K101" s="71" t="s">
        <v>391</v>
      </c>
      <c r="L101" s="144"/>
      <c r="M101" s="144"/>
      <c r="N101" s="144"/>
      <c r="O101" s="9" t="s">
        <v>341</v>
      </c>
      <c r="P101" s="37"/>
      <c r="Q101" s="53"/>
    </row>
    <row r="102" spans="1:17" s="38" customFormat="1" outlineLevel="2" x14ac:dyDescent="0.3">
      <c r="A102" s="37"/>
      <c r="B102" s="42" t="s">
        <v>236</v>
      </c>
      <c r="C102" s="147" t="s">
        <v>251</v>
      </c>
      <c r="D102" s="42"/>
      <c r="E102" s="37"/>
      <c r="F102" s="20" t="s">
        <v>20</v>
      </c>
      <c r="G102" s="20" t="s">
        <v>34</v>
      </c>
      <c r="H102" s="20" t="s">
        <v>41</v>
      </c>
      <c r="I102" s="71" t="s">
        <v>378</v>
      </c>
      <c r="J102" s="71" t="s">
        <v>378</v>
      </c>
      <c r="K102" s="71" t="s">
        <v>391</v>
      </c>
      <c r="L102" s="144"/>
      <c r="M102" s="144"/>
      <c r="N102" s="144"/>
      <c r="O102" s="9" t="s">
        <v>341</v>
      </c>
      <c r="P102" s="37"/>
      <c r="Q102" s="53"/>
    </row>
    <row r="103" spans="1:17" s="38" customFormat="1" outlineLevel="2" x14ac:dyDescent="0.3">
      <c r="A103" s="37"/>
      <c r="B103" s="42" t="s">
        <v>236</v>
      </c>
      <c r="C103" s="147" t="s">
        <v>251</v>
      </c>
      <c r="D103" s="42"/>
      <c r="E103" s="37"/>
      <c r="F103" s="20" t="s">
        <v>20</v>
      </c>
      <c r="G103" s="20" t="s">
        <v>34</v>
      </c>
      <c r="H103" s="20" t="s">
        <v>42</v>
      </c>
      <c r="I103" s="71" t="s">
        <v>379</v>
      </c>
      <c r="J103" s="71" t="s">
        <v>379</v>
      </c>
      <c r="K103" s="71" t="s">
        <v>391</v>
      </c>
      <c r="L103" s="144"/>
      <c r="M103" s="144"/>
      <c r="N103" s="144"/>
      <c r="O103" s="9" t="s">
        <v>341</v>
      </c>
      <c r="P103" s="37"/>
      <c r="Q103" s="53"/>
    </row>
    <row r="104" spans="1:17" s="38" customFormat="1" outlineLevel="2" x14ac:dyDescent="0.3">
      <c r="A104" s="37"/>
      <c r="B104" s="42" t="s">
        <v>236</v>
      </c>
      <c r="C104" s="147" t="s">
        <v>251</v>
      </c>
      <c r="D104" s="42"/>
      <c r="E104" s="37"/>
      <c r="F104" s="20" t="s">
        <v>20</v>
      </c>
      <c r="G104" s="20" t="s">
        <v>34</v>
      </c>
      <c r="H104" s="20" t="s">
        <v>43</v>
      </c>
      <c r="I104" s="71" t="s">
        <v>380</v>
      </c>
      <c r="J104" s="71" t="s">
        <v>380</v>
      </c>
      <c r="K104" s="71" t="s">
        <v>391</v>
      </c>
      <c r="L104" s="144"/>
      <c r="M104" s="144"/>
      <c r="N104" s="144"/>
      <c r="O104" s="9" t="s">
        <v>341</v>
      </c>
      <c r="P104" s="37"/>
      <c r="Q104" s="53"/>
    </row>
    <row r="105" spans="1:17" s="38" customFormat="1" outlineLevel="2" x14ac:dyDescent="0.3">
      <c r="A105" s="37"/>
      <c r="B105" s="42" t="s">
        <v>236</v>
      </c>
      <c r="C105" s="147" t="s">
        <v>251</v>
      </c>
      <c r="D105" s="42"/>
      <c r="E105" s="37"/>
      <c r="F105" s="20" t="s">
        <v>20</v>
      </c>
      <c r="G105" s="20" t="s">
        <v>34</v>
      </c>
      <c r="H105" s="20" t="s">
        <v>44</v>
      </c>
      <c r="I105" s="71" t="s">
        <v>381</v>
      </c>
      <c r="J105" s="71" t="s">
        <v>381</v>
      </c>
      <c r="K105" s="71" t="s">
        <v>391</v>
      </c>
      <c r="L105" s="144"/>
      <c r="M105" s="144"/>
      <c r="N105" s="144"/>
      <c r="O105" s="9" t="s">
        <v>341</v>
      </c>
      <c r="P105" s="37"/>
      <c r="Q105" s="53"/>
    </row>
    <row r="106" spans="1:17" s="38" customFormat="1" outlineLevel="2" x14ac:dyDescent="0.3">
      <c r="A106" s="37"/>
      <c r="B106" s="42" t="s">
        <v>236</v>
      </c>
      <c r="C106" s="147" t="s">
        <v>251</v>
      </c>
      <c r="D106" s="42"/>
      <c r="E106" s="37"/>
      <c r="F106" s="20" t="s">
        <v>20</v>
      </c>
      <c r="G106" s="20" t="s">
        <v>34</v>
      </c>
      <c r="H106" s="20" t="s">
        <v>45</v>
      </c>
      <c r="I106" s="71" t="s">
        <v>382</v>
      </c>
      <c r="J106" s="71" t="s">
        <v>382</v>
      </c>
      <c r="K106" s="71" t="s">
        <v>391</v>
      </c>
      <c r="L106" s="144"/>
      <c r="M106" s="144"/>
      <c r="N106" s="144"/>
      <c r="O106" s="9" t="s">
        <v>341</v>
      </c>
      <c r="P106" s="37"/>
      <c r="Q106" s="53"/>
    </row>
    <row r="107" spans="1:17" s="38" customFormat="1" outlineLevel="2" x14ac:dyDescent="0.3">
      <c r="A107" s="37"/>
      <c r="B107" s="42" t="s">
        <v>236</v>
      </c>
      <c r="C107" s="147" t="s">
        <v>251</v>
      </c>
      <c r="D107" s="42"/>
      <c r="E107" s="37"/>
      <c r="F107" s="20" t="s">
        <v>20</v>
      </c>
      <c r="G107" s="20" t="s">
        <v>34</v>
      </c>
      <c r="H107" s="20" t="s">
        <v>46</v>
      </c>
      <c r="I107" s="71" t="s">
        <v>382</v>
      </c>
      <c r="J107" s="71" t="s">
        <v>382</v>
      </c>
      <c r="K107" s="71" t="s">
        <v>391</v>
      </c>
      <c r="L107" s="144"/>
      <c r="M107" s="144"/>
      <c r="N107" s="144"/>
      <c r="O107" s="9" t="s">
        <v>341</v>
      </c>
      <c r="P107" s="37"/>
      <c r="Q107" s="53"/>
    </row>
    <row r="108" spans="1:17" s="38" customFormat="1" outlineLevel="2" x14ac:dyDescent="0.3">
      <c r="A108" s="37"/>
      <c r="B108" s="42" t="s">
        <v>236</v>
      </c>
      <c r="C108" s="147" t="s">
        <v>251</v>
      </c>
      <c r="D108" s="42"/>
      <c r="E108" s="37"/>
      <c r="F108" s="20" t="s">
        <v>20</v>
      </c>
      <c r="G108" s="20" t="s">
        <v>34</v>
      </c>
      <c r="H108" s="20" t="s">
        <v>47</v>
      </c>
      <c r="I108" s="71" t="s">
        <v>382</v>
      </c>
      <c r="J108" s="71" t="s">
        <v>382</v>
      </c>
      <c r="K108" s="71" t="s">
        <v>391</v>
      </c>
      <c r="L108" s="144"/>
      <c r="M108" s="144"/>
      <c r="N108" s="144"/>
      <c r="O108" s="9" t="s">
        <v>341</v>
      </c>
      <c r="P108" s="37"/>
      <c r="Q108" s="53"/>
    </row>
    <row r="109" spans="1:17" s="38" customFormat="1" outlineLevel="2" x14ac:dyDescent="0.3">
      <c r="A109" s="37"/>
      <c r="B109" s="42" t="s">
        <v>236</v>
      </c>
      <c r="C109" s="147" t="s">
        <v>251</v>
      </c>
      <c r="D109" s="42"/>
      <c r="E109" s="37"/>
      <c r="F109" s="20" t="s">
        <v>20</v>
      </c>
      <c r="G109" s="20" t="s">
        <v>34</v>
      </c>
      <c r="H109" s="20" t="s">
        <v>48</v>
      </c>
      <c r="I109" s="71" t="s">
        <v>382</v>
      </c>
      <c r="J109" s="71" t="s">
        <v>382</v>
      </c>
      <c r="K109" s="71" t="s">
        <v>391</v>
      </c>
      <c r="L109" s="144"/>
      <c r="M109" s="144"/>
      <c r="N109" s="144"/>
      <c r="O109" s="9" t="s">
        <v>341</v>
      </c>
      <c r="P109" s="37"/>
      <c r="Q109" s="53"/>
    </row>
    <row r="110" spans="1:17" s="38" customFormat="1" outlineLevel="2" x14ac:dyDescent="0.3">
      <c r="A110" s="37"/>
      <c r="B110" s="42" t="s">
        <v>236</v>
      </c>
      <c r="C110" s="147" t="s">
        <v>251</v>
      </c>
      <c r="D110" s="42"/>
      <c r="E110" s="37"/>
      <c r="F110" s="20" t="s">
        <v>20</v>
      </c>
      <c r="G110" s="20" t="s">
        <v>34</v>
      </c>
      <c r="H110" s="20" t="s">
        <v>49</v>
      </c>
      <c r="I110" s="71" t="s">
        <v>382</v>
      </c>
      <c r="J110" s="71" t="s">
        <v>382</v>
      </c>
      <c r="K110" s="71" t="s">
        <v>391</v>
      </c>
      <c r="L110" s="144"/>
      <c r="M110" s="144"/>
      <c r="N110" s="144"/>
      <c r="O110" s="9" t="s">
        <v>341</v>
      </c>
      <c r="P110" s="37"/>
      <c r="Q110" s="53"/>
    </row>
    <row r="111" spans="1:17" s="38" customFormat="1" outlineLevel="1" x14ac:dyDescent="0.3">
      <c r="A111" s="37"/>
      <c r="B111" s="42" t="s">
        <v>236</v>
      </c>
      <c r="C111" s="42" t="s">
        <v>251</v>
      </c>
      <c r="D111" s="42"/>
      <c r="E111" s="37"/>
      <c r="F111" s="20" t="s">
        <v>20</v>
      </c>
      <c r="G111" s="20" t="s">
        <v>34</v>
      </c>
      <c r="H111" s="20"/>
      <c r="I111" s="71" t="s">
        <v>138</v>
      </c>
      <c r="J111" s="71" t="s">
        <v>138</v>
      </c>
      <c r="K111" s="71" t="s">
        <v>391</v>
      </c>
      <c r="L111" s="144">
        <v>14</v>
      </c>
      <c r="M111" s="144">
        <v>0</v>
      </c>
      <c r="N111" s="144">
        <v>14</v>
      </c>
      <c r="O111" s="9" t="s">
        <v>341</v>
      </c>
      <c r="P111" s="37"/>
      <c r="Q111" s="53"/>
    </row>
    <row r="112" spans="1:17" s="38" customFormat="1" outlineLevel="2" x14ac:dyDescent="0.3">
      <c r="A112" s="37"/>
      <c r="B112" s="42" t="s">
        <v>236</v>
      </c>
      <c r="C112" s="42" t="s">
        <v>251</v>
      </c>
      <c r="D112" s="42"/>
      <c r="E112" s="37"/>
      <c r="F112" s="20" t="s">
        <v>20</v>
      </c>
      <c r="G112" s="20" t="s">
        <v>50</v>
      </c>
      <c r="H112" s="20" t="s">
        <v>51</v>
      </c>
      <c r="I112" s="71" t="s">
        <v>398</v>
      </c>
      <c r="J112" s="71" t="s">
        <v>398</v>
      </c>
      <c r="K112" s="71" t="s">
        <v>391</v>
      </c>
      <c r="L112" s="144"/>
      <c r="M112" s="144"/>
      <c r="N112" s="144"/>
      <c r="O112" s="9" t="s">
        <v>341</v>
      </c>
      <c r="P112" s="37"/>
      <c r="Q112" s="53"/>
    </row>
    <row r="113" spans="1:17" s="38" customFormat="1" outlineLevel="2" x14ac:dyDescent="0.3">
      <c r="A113" s="37"/>
      <c r="B113" s="147" t="s">
        <v>236</v>
      </c>
      <c r="C113" s="147" t="s">
        <v>251</v>
      </c>
      <c r="D113" s="42"/>
      <c r="E113" s="37"/>
      <c r="F113" s="20" t="s">
        <v>20</v>
      </c>
      <c r="G113" s="20" t="s">
        <v>50</v>
      </c>
      <c r="H113" s="20" t="s">
        <v>52</v>
      </c>
      <c r="I113" s="71"/>
      <c r="J113" s="71"/>
      <c r="K113" s="71" t="s">
        <v>391</v>
      </c>
      <c r="L113" s="144"/>
      <c r="M113" s="144"/>
      <c r="N113" s="144"/>
      <c r="O113" s="9" t="s">
        <v>341</v>
      </c>
      <c r="P113" s="37"/>
      <c r="Q113" s="53"/>
    </row>
    <row r="114" spans="1:17" s="38" customFormat="1" outlineLevel="2" x14ac:dyDescent="0.3">
      <c r="A114" s="37"/>
      <c r="B114" s="147" t="s">
        <v>236</v>
      </c>
      <c r="C114" s="147" t="s">
        <v>251</v>
      </c>
      <c r="D114" s="42"/>
      <c r="E114" s="37"/>
      <c r="F114" s="20" t="s">
        <v>20</v>
      </c>
      <c r="G114" s="20" t="s">
        <v>50</v>
      </c>
      <c r="H114" s="20" t="s">
        <v>53</v>
      </c>
      <c r="I114" s="71"/>
      <c r="J114" s="71"/>
      <c r="K114" s="71" t="s">
        <v>391</v>
      </c>
      <c r="L114" s="144"/>
      <c r="M114" s="144"/>
      <c r="N114" s="144"/>
      <c r="O114" s="9" t="s">
        <v>341</v>
      </c>
      <c r="P114" s="37"/>
      <c r="Q114" s="53"/>
    </row>
    <row r="115" spans="1:17" s="38" customFormat="1" outlineLevel="2" x14ac:dyDescent="0.3">
      <c r="A115" s="37"/>
      <c r="B115" s="147" t="s">
        <v>236</v>
      </c>
      <c r="C115" s="147" t="s">
        <v>251</v>
      </c>
      <c r="D115" s="42"/>
      <c r="E115" s="37"/>
      <c r="F115" s="20" t="s">
        <v>20</v>
      </c>
      <c r="G115" s="20" t="s">
        <v>50</v>
      </c>
      <c r="H115" s="20" t="s">
        <v>54</v>
      </c>
      <c r="I115" s="71" t="s">
        <v>396</v>
      </c>
      <c r="J115" s="71" t="s">
        <v>396</v>
      </c>
      <c r="K115" s="71" t="s">
        <v>391</v>
      </c>
      <c r="L115" s="144"/>
      <c r="M115" s="144"/>
      <c r="N115" s="144"/>
      <c r="O115" s="9" t="s">
        <v>341</v>
      </c>
      <c r="P115" s="37"/>
      <c r="Q115" s="53"/>
    </row>
    <row r="116" spans="1:17" s="38" customFormat="1" outlineLevel="2" x14ac:dyDescent="0.3">
      <c r="A116" s="37"/>
      <c r="B116" s="147" t="s">
        <v>236</v>
      </c>
      <c r="C116" s="147" t="s">
        <v>251</v>
      </c>
      <c r="D116" s="42"/>
      <c r="E116" s="37"/>
      <c r="F116" s="20" t="s">
        <v>20</v>
      </c>
      <c r="G116" s="20" t="s">
        <v>50</v>
      </c>
      <c r="H116" s="20" t="s">
        <v>55</v>
      </c>
      <c r="I116" s="71"/>
      <c r="J116" s="71"/>
      <c r="K116" s="71" t="s">
        <v>391</v>
      </c>
      <c r="L116" s="144"/>
      <c r="M116" s="144"/>
      <c r="N116" s="144"/>
      <c r="O116" s="9" t="s">
        <v>341</v>
      </c>
      <c r="P116" s="37"/>
      <c r="Q116" s="53"/>
    </row>
    <row r="117" spans="1:17" s="38" customFormat="1" outlineLevel="2" x14ac:dyDescent="0.3">
      <c r="A117" s="37"/>
      <c r="B117" s="147" t="s">
        <v>236</v>
      </c>
      <c r="C117" s="147" t="s">
        <v>251</v>
      </c>
      <c r="D117" s="42"/>
      <c r="E117" s="37"/>
      <c r="F117" s="20" t="s">
        <v>20</v>
      </c>
      <c r="G117" s="20" t="s">
        <v>50</v>
      </c>
      <c r="H117" s="20" t="s">
        <v>56</v>
      </c>
      <c r="I117" s="71"/>
      <c r="J117" s="71"/>
      <c r="K117" s="71" t="s">
        <v>391</v>
      </c>
      <c r="L117" s="144"/>
      <c r="M117" s="144"/>
      <c r="N117" s="144"/>
      <c r="O117" s="9" t="s">
        <v>341</v>
      </c>
      <c r="P117" s="37"/>
      <c r="Q117" s="53"/>
    </row>
    <row r="118" spans="1:17" s="38" customFormat="1" outlineLevel="2" x14ac:dyDescent="0.3">
      <c r="A118" s="37"/>
      <c r="B118" s="147" t="s">
        <v>236</v>
      </c>
      <c r="C118" s="147" t="s">
        <v>251</v>
      </c>
      <c r="D118" s="42"/>
      <c r="E118" s="37"/>
      <c r="F118" s="20" t="s">
        <v>20</v>
      </c>
      <c r="G118" s="20" t="s">
        <v>50</v>
      </c>
      <c r="H118" s="20" t="s">
        <v>57</v>
      </c>
      <c r="I118" s="71"/>
      <c r="J118" s="71"/>
      <c r="K118" s="71" t="s">
        <v>391</v>
      </c>
      <c r="L118" s="144"/>
      <c r="M118" s="144"/>
      <c r="N118" s="144"/>
      <c r="O118" s="9" t="s">
        <v>341</v>
      </c>
      <c r="P118" s="37"/>
      <c r="Q118" s="53"/>
    </row>
    <row r="119" spans="1:17" s="38" customFormat="1" outlineLevel="2" x14ac:dyDescent="0.3">
      <c r="A119" s="37"/>
      <c r="B119" s="147" t="s">
        <v>236</v>
      </c>
      <c r="C119" s="147" t="s">
        <v>251</v>
      </c>
      <c r="D119" s="42"/>
      <c r="E119" s="37"/>
      <c r="F119" s="20" t="s">
        <v>20</v>
      </c>
      <c r="G119" s="20" t="s">
        <v>50</v>
      </c>
      <c r="H119" s="20" t="s">
        <v>58</v>
      </c>
      <c r="I119" s="71"/>
      <c r="J119" s="71"/>
      <c r="K119" s="71" t="s">
        <v>391</v>
      </c>
      <c r="L119" s="144"/>
      <c r="M119" s="144"/>
      <c r="N119" s="144"/>
      <c r="O119" s="9" t="s">
        <v>341</v>
      </c>
      <c r="P119" s="37"/>
      <c r="Q119" s="53"/>
    </row>
    <row r="120" spans="1:17" s="38" customFormat="1" outlineLevel="2" x14ac:dyDescent="0.3">
      <c r="A120" s="37"/>
      <c r="B120" s="147" t="s">
        <v>236</v>
      </c>
      <c r="C120" s="147" t="s">
        <v>251</v>
      </c>
      <c r="D120" s="42"/>
      <c r="E120" s="37"/>
      <c r="F120" s="20" t="s">
        <v>20</v>
      </c>
      <c r="G120" s="20" t="s">
        <v>50</v>
      </c>
      <c r="H120" s="20" t="s">
        <v>59</v>
      </c>
      <c r="I120" s="71"/>
      <c r="J120" s="71"/>
      <c r="K120" s="71" t="s">
        <v>391</v>
      </c>
      <c r="L120" s="144"/>
      <c r="M120" s="144"/>
      <c r="N120" s="144"/>
      <c r="O120" s="9" t="s">
        <v>341</v>
      </c>
      <c r="P120" s="37"/>
      <c r="Q120" s="53"/>
    </row>
    <row r="121" spans="1:17" s="38" customFormat="1" outlineLevel="2" x14ac:dyDescent="0.3">
      <c r="A121" s="37"/>
      <c r="B121" s="42" t="s">
        <v>236</v>
      </c>
      <c r="C121" s="42" t="s">
        <v>251</v>
      </c>
      <c r="D121" s="42"/>
      <c r="E121" s="37"/>
      <c r="F121" s="20" t="s">
        <v>20</v>
      </c>
      <c r="G121" s="20" t="s">
        <v>50</v>
      </c>
      <c r="H121" s="20" t="s">
        <v>60</v>
      </c>
      <c r="I121" s="71" t="s">
        <v>397</v>
      </c>
      <c r="J121" s="71" t="s">
        <v>397</v>
      </c>
      <c r="K121" s="71" t="s">
        <v>391</v>
      </c>
      <c r="L121" s="144"/>
      <c r="M121" s="144"/>
      <c r="N121" s="144"/>
      <c r="O121" s="9" t="s">
        <v>341</v>
      </c>
      <c r="P121" s="37"/>
      <c r="Q121" s="53"/>
    </row>
    <row r="122" spans="1:17" s="38" customFormat="1" outlineLevel="2" x14ac:dyDescent="0.3">
      <c r="A122" s="37"/>
      <c r="B122" s="42" t="s">
        <v>236</v>
      </c>
      <c r="C122" s="42" t="s">
        <v>251</v>
      </c>
      <c r="D122" s="42"/>
      <c r="E122" s="37"/>
      <c r="F122" s="20" t="s">
        <v>20</v>
      </c>
      <c r="G122" s="20" t="s">
        <v>50</v>
      </c>
      <c r="H122" s="20" t="s">
        <v>61</v>
      </c>
      <c r="I122" s="176" t="s">
        <v>395</v>
      </c>
      <c r="J122" s="176" t="s">
        <v>395</v>
      </c>
      <c r="K122" s="71" t="s">
        <v>391</v>
      </c>
      <c r="L122" s="144"/>
      <c r="M122" s="144"/>
      <c r="N122" s="144"/>
      <c r="O122" s="9" t="s">
        <v>341</v>
      </c>
      <c r="P122" s="37"/>
      <c r="Q122" s="53"/>
    </row>
    <row r="123" spans="1:17" s="38" customFormat="1" outlineLevel="2" x14ac:dyDescent="0.3">
      <c r="A123" s="37"/>
      <c r="B123" s="42" t="s">
        <v>236</v>
      </c>
      <c r="C123" s="42" t="s">
        <v>251</v>
      </c>
      <c r="D123" s="42"/>
      <c r="E123" s="37"/>
      <c r="F123" s="20" t="s">
        <v>20</v>
      </c>
      <c r="G123" s="20" t="s">
        <v>50</v>
      </c>
      <c r="H123" s="20" t="s">
        <v>62</v>
      </c>
      <c r="I123" s="176" t="s">
        <v>395</v>
      </c>
      <c r="J123" s="176" t="s">
        <v>395</v>
      </c>
      <c r="K123" s="71" t="s">
        <v>391</v>
      </c>
      <c r="L123" s="144"/>
      <c r="M123" s="144"/>
      <c r="N123" s="144"/>
      <c r="O123" s="9" t="s">
        <v>341</v>
      </c>
      <c r="P123" s="37"/>
      <c r="Q123" s="53"/>
    </row>
    <row r="124" spans="1:17" s="38" customFormat="1" outlineLevel="2" x14ac:dyDescent="0.3">
      <c r="A124" s="37"/>
      <c r="B124" s="42" t="s">
        <v>236</v>
      </c>
      <c r="C124" s="42" t="s">
        <v>251</v>
      </c>
      <c r="D124" s="42"/>
      <c r="E124" s="37"/>
      <c r="F124" s="20" t="s">
        <v>20</v>
      </c>
      <c r="G124" s="20" t="s">
        <v>50</v>
      </c>
      <c r="H124" s="20" t="s">
        <v>63</v>
      </c>
      <c r="I124" s="176" t="s">
        <v>395</v>
      </c>
      <c r="J124" s="176" t="s">
        <v>395</v>
      </c>
      <c r="K124" s="71" t="s">
        <v>391</v>
      </c>
      <c r="L124" s="144"/>
      <c r="M124" s="144"/>
      <c r="N124" s="144"/>
      <c r="O124" s="9" t="s">
        <v>341</v>
      </c>
      <c r="P124" s="37"/>
      <c r="Q124" s="53"/>
    </row>
    <row r="125" spans="1:17" s="38" customFormat="1" outlineLevel="2" x14ac:dyDescent="0.3">
      <c r="A125" s="37"/>
      <c r="B125" s="42" t="s">
        <v>236</v>
      </c>
      <c r="C125" s="42" t="s">
        <v>251</v>
      </c>
      <c r="D125" s="42"/>
      <c r="E125" s="37"/>
      <c r="F125" s="20" t="s">
        <v>20</v>
      </c>
      <c r="G125" s="20" t="s">
        <v>50</v>
      </c>
      <c r="H125" s="20" t="s">
        <v>64</v>
      </c>
      <c r="I125" s="176" t="s">
        <v>395</v>
      </c>
      <c r="J125" s="176" t="s">
        <v>395</v>
      </c>
      <c r="K125" s="71" t="s">
        <v>391</v>
      </c>
      <c r="L125" s="144"/>
      <c r="M125" s="144"/>
      <c r="N125" s="144"/>
      <c r="O125" s="9" t="s">
        <v>341</v>
      </c>
      <c r="P125" s="37"/>
      <c r="Q125" s="53"/>
    </row>
    <row r="126" spans="1:17" s="38" customFormat="1" outlineLevel="2" x14ac:dyDescent="0.3">
      <c r="A126" s="37"/>
      <c r="B126" s="147" t="s">
        <v>236</v>
      </c>
      <c r="C126" s="147" t="s">
        <v>251</v>
      </c>
      <c r="D126" s="42"/>
      <c r="E126" s="37"/>
      <c r="F126" s="20" t="s">
        <v>20</v>
      </c>
      <c r="G126" s="20" t="s">
        <v>50</v>
      </c>
      <c r="H126" s="20" t="s">
        <v>65</v>
      </c>
      <c r="I126" s="176" t="s">
        <v>395</v>
      </c>
      <c r="J126" s="176" t="s">
        <v>395</v>
      </c>
      <c r="K126" s="71" t="s">
        <v>391</v>
      </c>
      <c r="L126" s="144"/>
      <c r="M126" s="144"/>
      <c r="N126" s="144"/>
      <c r="O126" s="9" t="s">
        <v>341</v>
      </c>
      <c r="P126" s="37"/>
      <c r="Q126" s="53"/>
    </row>
    <row r="127" spans="1:17" s="38" customFormat="1" ht="27.6" outlineLevel="1" thickBot="1" x14ac:dyDescent="0.35">
      <c r="A127" s="37"/>
      <c r="B127" s="42" t="s">
        <v>236</v>
      </c>
      <c r="C127" s="42"/>
      <c r="D127" s="42"/>
      <c r="E127" s="37"/>
      <c r="F127" s="20" t="s">
        <v>20</v>
      </c>
      <c r="G127" s="20" t="s">
        <v>50</v>
      </c>
      <c r="H127" s="59" t="s">
        <v>406</v>
      </c>
      <c r="I127" s="71" t="s">
        <v>137</v>
      </c>
      <c r="J127" s="71" t="s">
        <v>137</v>
      </c>
      <c r="K127" s="71" t="s">
        <v>391</v>
      </c>
      <c r="L127" s="144">
        <v>45</v>
      </c>
      <c r="M127" s="144">
        <v>0</v>
      </c>
      <c r="N127" s="144">
        <v>5</v>
      </c>
      <c r="O127" s="9" t="s">
        <v>341</v>
      </c>
      <c r="P127" s="37"/>
      <c r="Q127" s="53" t="s">
        <v>196</v>
      </c>
    </row>
    <row r="128" spans="1:17" ht="25.2" thickBot="1" x14ac:dyDescent="0.35">
      <c r="A128" s="16"/>
      <c r="B128" s="42" t="s">
        <v>250</v>
      </c>
      <c r="C128" s="42"/>
      <c r="D128" s="42"/>
      <c r="E128" s="17"/>
      <c r="F128" s="7" t="s">
        <v>20</v>
      </c>
      <c r="G128" s="7"/>
      <c r="H128" s="7"/>
      <c r="I128" s="71" t="s">
        <v>208</v>
      </c>
      <c r="J128" s="61" t="s">
        <v>203</v>
      </c>
      <c r="K128" s="61" t="s">
        <v>204</v>
      </c>
      <c r="L128" s="144">
        <f>L95+L111+L127</f>
        <v>70</v>
      </c>
      <c r="M128" s="144">
        <f>M95+M111+M127</f>
        <v>0</v>
      </c>
      <c r="N128" s="144">
        <f>N95+N111+N127</f>
        <v>46</v>
      </c>
      <c r="O128" s="9" t="s">
        <v>341</v>
      </c>
      <c r="P128" s="12"/>
      <c r="Q128" s="50"/>
    </row>
    <row r="129" spans="1:17" ht="16.2" outlineLevel="2" thickBot="1" x14ac:dyDescent="0.35">
      <c r="A129" s="16"/>
      <c r="B129" s="42" t="s">
        <v>236</v>
      </c>
      <c r="C129" s="42" t="s">
        <v>251</v>
      </c>
      <c r="D129" s="42"/>
      <c r="E129" s="17"/>
      <c r="F129" s="39" t="s">
        <v>6</v>
      </c>
      <c r="G129" s="39" t="s">
        <v>132</v>
      </c>
      <c r="H129" s="39" t="s">
        <v>133</v>
      </c>
      <c r="I129" s="60" t="s">
        <v>262</v>
      </c>
      <c r="J129" s="60" t="s">
        <v>262</v>
      </c>
      <c r="K129" s="102" t="s">
        <v>316</v>
      </c>
      <c r="L129" s="144"/>
      <c r="M129" s="144"/>
      <c r="N129" s="144"/>
      <c r="O129" s="145" t="s">
        <v>342</v>
      </c>
      <c r="P129" s="12"/>
      <c r="Q129" s="50"/>
    </row>
    <row r="130" spans="1:17" ht="16.2" outlineLevel="2" thickBot="1" x14ac:dyDescent="0.35">
      <c r="A130" s="16"/>
      <c r="B130" s="42" t="s">
        <v>236</v>
      </c>
      <c r="C130" s="42" t="s">
        <v>251</v>
      </c>
      <c r="D130" s="42"/>
      <c r="E130" s="17"/>
      <c r="F130" s="39" t="s">
        <v>6</v>
      </c>
      <c r="G130" s="39" t="s">
        <v>132</v>
      </c>
      <c r="H130" s="39" t="s">
        <v>134</v>
      </c>
      <c r="I130" s="60" t="s">
        <v>263</v>
      </c>
      <c r="J130" s="60" t="s">
        <v>263</v>
      </c>
      <c r="K130" s="102" t="s">
        <v>316</v>
      </c>
      <c r="L130" s="144"/>
      <c r="M130" s="144"/>
      <c r="N130" s="144"/>
      <c r="O130" s="145" t="s">
        <v>342</v>
      </c>
      <c r="P130" s="12"/>
      <c r="Q130" s="50"/>
    </row>
    <row r="131" spans="1:17" ht="16.2" outlineLevel="2" thickBot="1" x14ac:dyDescent="0.35">
      <c r="A131" s="16"/>
      <c r="B131" s="42" t="s">
        <v>236</v>
      </c>
      <c r="C131" s="42" t="s">
        <v>251</v>
      </c>
      <c r="D131" s="42"/>
      <c r="E131" s="17"/>
      <c r="F131" s="39" t="s">
        <v>6</v>
      </c>
      <c r="G131" s="39" t="s">
        <v>132</v>
      </c>
      <c r="H131" s="39" t="s">
        <v>135</v>
      </c>
      <c r="I131" s="60" t="s">
        <v>264</v>
      </c>
      <c r="J131" s="60" t="s">
        <v>264</v>
      </c>
      <c r="K131" s="102" t="s">
        <v>316</v>
      </c>
      <c r="L131" s="144"/>
      <c r="M131" s="144"/>
      <c r="N131" s="144"/>
      <c r="O131" s="145" t="s">
        <v>342</v>
      </c>
      <c r="P131" s="12"/>
      <c r="Q131" s="50"/>
    </row>
    <row r="132" spans="1:17" ht="16.2" outlineLevel="1" thickBot="1" x14ac:dyDescent="0.35">
      <c r="A132" s="16"/>
      <c r="B132" s="42" t="s">
        <v>236</v>
      </c>
      <c r="C132" s="42" t="s">
        <v>251</v>
      </c>
      <c r="D132" s="42"/>
      <c r="E132" s="17"/>
      <c r="F132" s="39" t="s">
        <v>6</v>
      </c>
      <c r="G132" s="39" t="s">
        <v>132</v>
      </c>
      <c r="H132" s="7"/>
      <c r="I132" s="60" t="s">
        <v>136</v>
      </c>
      <c r="J132" s="60" t="s">
        <v>136</v>
      </c>
      <c r="K132" s="102" t="s">
        <v>316</v>
      </c>
      <c r="L132" s="144"/>
      <c r="M132" s="144"/>
      <c r="N132" s="144"/>
      <c r="O132" s="145" t="s">
        <v>342</v>
      </c>
      <c r="P132" s="12"/>
      <c r="Q132" s="50"/>
    </row>
    <row r="133" spans="1:17" ht="16.2" outlineLevel="2" thickBot="1" x14ac:dyDescent="0.35">
      <c r="A133" s="16"/>
      <c r="B133" s="42" t="s">
        <v>236</v>
      </c>
      <c r="C133" s="42" t="s">
        <v>251</v>
      </c>
      <c r="D133" s="42"/>
      <c r="E133" s="17"/>
      <c r="F133" s="39" t="s">
        <v>6</v>
      </c>
      <c r="G133" s="39" t="s">
        <v>106</v>
      </c>
      <c r="H133" s="39" t="s">
        <v>107</v>
      </c>
      <c r="I133" s="60" t="s">
        <v>265</v>
      </c>
      <c r="J133" s="60" t="s">
        <v>265</v>
      </c>
      <c r="K133" s="102" t="s">
        <v>316</v>
      </c>
      <c r="L133" s="144"/>
      <c r="M133" s="144"/>
      <c r="N133" s="144"/>
      <c r="O133" s="145" t="s">
        <v>342</v>
      </c>
      <c r="P133" s="12"/>
      <c r="Q133" s="50"/>
    </row>
    <row r="134" spans="1:17" ht="16.2" outlineLevel="2" thickBot="1" x14ac:dyDescent="0.35">
      <c r="A134" s="16"/>
      <c r="B134" s="42" t="s">
        <v>236</v>
      </c>
      <c r="C134" s="42" t="s">
        <v>251</v>
      </c>
      <c r="D134" s="42"/>
      <c r="E134" s="17"/>
      <c r="F134" s="39" t="s">
        <v>6</v>
      </c>
      <c r="G134" s="39" t="s">
        <v>106</v>
      </c>
      <c r="H134" s="39" t="s">
        <v>108</v>
      </c>
      <c r="I134" s="60" t="s">
        <v>128</v>
      </c>
      <c r="J134" s="60" t="s">
        <v>128</v>
      </c>
      <c r="K134" s="102" t="s">
        <v>316</v>
      </c>
      <c r="L134" s="144"/>
      <c r="M134" s="144"/>
      <c r="N134" s="144"/>
      <c r="O134" s="145" t="s">
        <v>342</v>
      </c>
      <c r="P134" s="12"/>
      <c r="Q134" s="50"/>
    </row>
    <row r="135" spans="1:17" ht="16.2" outlineLevel="2" thickBot="1" x14ac:dyDescent="0.35">
      <c r="A135" s="16"/>
      <c r="B135" s="42" t="s">
        <v>236</v>
      </c>
      <c r="C135" s="42" t="s">
        <v>251</v>
      </c>
      <c r="D135" s="42"/>
      <c r="E135" s="17"/>
      <c r="F135" s="39" t="s">
        <v>6</v>
      </c>
      <c r="G135" s="39" t="s">
        <v>106</v>
      </c>
      <c r="H135" s="39" t="s">
        <v>109</v>
      </c>
      <c r="I135" s="60" t="s">
        <v>266</v>
      </c>
      <c r="J135" s="60" t="s">
        <v>266</v>
      </c>
      <c r="K135" s="102" t="s">
        <v>316</v>
      </c>
      <c r="L135" s="144"/>
      <c r="M135" s="144"/>
      <c r="N135" s="144"/>
      <c r="O135" s="145" t="s">
        <v>342</v>
      </c>
      <c r="P135" s="12"/>
      <c r="Q135" s="50"/>
    </row>
    <row r="136" spans="1:17" ht="16.2" outlineLevel="2" thickBot="1" x14ac:dyDescent="0.35">
      <c r="A136" s="16"/>
      <c r="B136" s="42" t="s">
        <v>236</v>
      </c>
      <c r="C136" s="42" t="s">
        <v>251</v>
      </c>
      <c r="D136" s="42"/>
      <c r="E136" s="17"/>
      <c r="F136" s="39" t="s">
        <v>6</v>
      </c>
      <c r="G136" s="39" t="s">
        <v>106</v>
      </c>
      <c r="H136" s="39" t="s">
        <v>110</v>
      </c>
      <c r="I136" s="60" t="s">
        <v>267</v>
      </c>
      <c r="J136" s="60" t="s">
        <v>267</v>
      </c>
      <c r="K136" s="102" t="s">
        <v>316</v>
      </c>
      <c r="L136" s="144"/>
      <c r="M136" s="144"/>
      <c r="N136" s="144"/>
      <c r="O136" s="145" t="s">
        <v>342</v>
      </c>
      <c r="P136" s="12"/>
      <c r="Q136" s="50"/>
    </row>
    <row r="137" spans="1:17" ht="16.2" outlineLevel="2" thickBot="1" x14ac:dyDescent="0.35">
      <c r="A137" s="16"/>
      <c r="B137" s="42" t="s">
        <v>236</v>
      </c>
      <c r="C137" s="42" t="s">
        <v>251</v>
      </c>
      <c r="D137" s="42"/>
      <c r="E137" s="17"/>
      <c r="F137" s="39" t="s">
        <v>6</v>
      </c>
      <c r="G137" s="39" t="s">
        <v>106</v>
      </c>
      <c r="H137" s="39" t="s">
        <v>111</v>
      </c>
      <c r="I137" s="60" t="s">
        <v>129</v>
      </c>
      <c r="J137" s="60" t="s">
        <v>129</v>
      </c>
      <c r="K137" s="102" t="s">
        <v>316</v>
      </c>
      <c r="L137" s="144"/>
      <c r="M137" s="144"/>
      <c r="N137" s="144"/>
      <c r="O137" s="145" t="s">
        <v>342</v>
      </c>
      <c r="P137" s="12"/>
      <c r="Q137" s="50"/>
    </row>
    <row r="138" spans="1:17" ht="16.2" outlineLevel="2" thickBot="1" x14ac:dyDescent="0.35">
      <c r="A138" s="16"/>
      <c r="B138" s="42" t="s">
        <v>236</v>
      </c>
      <c r="C138" s="42" t="s">
        <v>251</v>
      </c>
      <c r="D138" s="42"/>
      <c r="E138" s="17"/>
      <c r="F138" s="39" t="s">
        <v>6</v>
      </c>
      <c r="G138" s="39" t="s">
        <v>106</v>
      </c>
      <c r="H138" s="39" t="s">
        <v>112</v>
      </c>
      <c r="I138" s="60" t="s">
        <v>268</v>
      </c>
      <c r="J138" s="60" t="s">
        <v>268</v>
      </c>
      <c r="K138" s="102" t="s">
        <v>316</v>
      </c>
      <c r="L138" s="144"/>
      <c r="M138" s="144"/>
      <c r="N138" s="144"/>
      <c r="O138" s="145" t="s">
        <v>342</v>
      </c>
      <c r="P138" s="12"/>
      <c r="Q138" s="50"/>
    </row>
    <row r="139" spans="1:17" ht="16.2" outlineLevel="2" thickBot="1" x14ac:dyDescent="0.35">
      <c r="A139" s="16"/>
      <c r="B139" s="42" t="s">
        <v>236</v>
      </c>
      <c r="C139" s="42" t="s">
        <v>251</v>
      </c>
      <c r="D139" s="42"/>
      <c r="E139" s="17"/>
      <c r="F139" s="39" t="s">
        <v>6</v>
      </c>
      <c r="G139" s="39" t="s">
        <v>106</v>
      </c>
      <c r="H139" s="39" t="s">
        <v>113</v>
      </c>
      <c r="I139" s="60" t="s">
        <v>269</v>
      </c>
      <c r="J139" s="60" t="s">
        <v>269</v>
      </c>
      <c r="K139" s="102" t="s">
        <v>316</v>
      </c>
      <c r="L139" s="144"/>
      <c r="M139" s="144"/>
      <c r="N139" s="144"/>
      <c r="O139" s="145" t="s">
        <v>342</v>
      </c>
      <c r="P139" s="12"/>
      <c r="Q139" s="50"/>
    </row>
    <row r="140" spans="1:17" ht="16.2" outlineLevel="2" thickBot="1" x14ac:dyDescent="0.35">
      <c r="A140" s="16"/>
      <c r="B140" s="42" t="s">
        <v>236</v>
      </c>
      <c r="C140" s="42" t="s">
        <v>251</v>
      </c>
      <c r="D140" s="42"/>
      <c r="E140" s="17"/>
      <c r="F140" s="39" t="s">
        <v>6</v>
      </c>
      <c r="G140" s="39" t="s">
        <v>106</v>
      </c>
      <c r="H140" s="39" t="s">
        <v>114</v>
      </c>
      <c r="I140" s="64" t="s">
        <v>302</v>
      </c>
      <c r="J140" s="64" t="s">
        <v>302</v>
      </c>
      <c r="K140" s="102" t="s">
        <v>316</v>
      </c>
      <c r="L140" s="144"/>
      <c r="M140" s="144"/>
      <c r="N140" s="144"/>
      <c r="O140" s="145" t="s">
        <v>342</v>
      </c>
      <c r="P140" s="12"/>
      <c r="Q140" s="50"/>
    </row>
    <row r="141" spans="1:17" ht="16.2" outlineLevel="2" thickBot="1" x14ac:dyDescent="0.35">
      <c r="A141" s="16"/>
      <c r="B141" s="42" t="s">
        <v>236</v>
      </c>
      <c r="C141" s="42" t="s">
        <v>251</v>
      </c>
      <c r="D141" s="42"/>
      <c r="E141" s="17"/>
      <c r="F141" s="39" t="s">
        <v>6</v>
      </c>
      <c r="G141" s="39" t="s">
        <v>106</v>
      </c>
      <c r="H141" s="39" t="s">
        <v>115</v>
      </c>
      <c r="I141" s="60" t="s">
        <v>270</v>
      </c>
      <c r="J141" s="60" t="s">
        <v>270</v>
      </c>
      <c r="K141" s="102" t="s">
        <v>316</v>
      </c>
      <c r="L141" s="144"/>
      <c r="M141" s="144"/>
      <c r="N141" s="144"/>
      <c r="O141" s="145" t="s">
        <v>342</v>
      </c>
      <c r="P141" s="12"/>
      <c r="Q141" s="50"/>
    </row>
    <row r="142" spans="1:17" ht="16.2" outlineLevel="2" thickBot="1" x14ac:dyDescent="0.35">
      <c r="A142" s="16"/>
      <c r="B142" s="42" t="s">
        <v>236</v>
      </c>
      <c r="C142" s="42" t="s">
        <v>251</v>
      </c>
      <c r="D142" s="42"/>
      <c r="E142" s="17"/>
      <c r="F142" s="39" t="s">
        <v>6</v>
      </c>
      <c r="G142" s="39" t="s">
        <v>106</v>
      </c>
      <c r="H142" s="39" t="s">
        <v>116</v>
      </c>
      <c r="I142" s="64" t="s">
        <v>303</v>
      </c>
      <c r="J142" s="64" t="s">
        <v>303</v>
      </c>
      <c r="K142" s="102" t="s">
        <v>316</v>
      </c>
      <c r="L142" s="144"/>
      <c r="M142" s="144"/>
      <c r="N142" s="144"/>
      <c r="O142" s="145" t="s">
        <v>342</v>
      </c>
      <c r="P142" s="12"/>
      <c r="Q142" s="50"/>
    </row>
    <row r="143" spans="1:17" ht="16.2" outlineLevel="2" thickBot="1" x14ac:dyDescent="0.35">
      <c r="A143" s="16"/>
      <c r="B143" s="42" t="s">
        <v>236</v>
      </c>
      <c r="C143" s="42" t="s">
        <v>251</v>
      </c>
      <c r="D143" s="42"/>
      <c r="E143" s="17"/>
      <c r="F143" s="39" t="s">
        <v>6</v>
      </c>
      <c r="G143" s="39" t="s">
        <v>106</v>
      </c>
      <c r="H143" s="39" t="s">
        <v>117</v>
      </c>
      <c r="I143" s="64" t="s">
        <v>304</v>
      </c>
      <c r="J143" s="64" t="s">
        <v>304</v>
      </c>
      <c r="K143" s="102" t="s">
        <v>316</v>
      </c>
      <c r="L143" s="144"/>
      <c r="M143" s="144"/>
      <c r="N143" s="144"/>
      <c r="O143" s="145" t="s">
        <v>342</v>
      </c>
      <c r="P143" s="12"/>
      <c r="Q143" s="50"/>
    </row>
    <row r="144" spans="1:17" ht="16.2" outlineLevel="2" thickBot="1" x14ac:dyDescent="0.35">
      <c r="A144" s="16"/>
      <c r="B144" s="42" t="s">
        <v>236</v>
      </c>
      <c r="C144" s="42" t="s">
        <v>251</v>
      </c>
      <c r="D144" s="42"/>
      <c r="E144" s="17"/>
      <c r="F144" s="39" t="s">
        <v>6</v>
      </c>
      <c r="G144" s="39" t="s">
        <v>106</v>
      </c>
      <c r="H144" s="39" t="s">
        <v>118</v>
      </c>
      <c r="I144" s="64" t="s">
        <v>305</v>
      </c>
      <c r="J144" s="64" t="s">
        <v>305</v>
      </c>
      <c r="K144" s="102" t="s">
        <v>316</v>
      </c>
      <c r="L144" s="144"/>
      <c r="M144" s="144"/>
      <c r="N144" s="144"/>
      <c r="O144" s="145" t="s">
        <v>342</v>
      </c>
      <c r="P144" s="12"/>
      <c r="Q144" s="50"/>
    </row>
    <row r="145" spans="1:17" ht="16.2" outlineLevel="2" thickBot="1" x14ac:dyDescent="0.35">
      <c r="A145" s="16"/>
      <c r="B145" s="42" t="s">
        <v>236</v>
      </c>
      <c r="C145" s="42" t="s">
        <v>251</v>
      </c>
      <c r="D145" s="42"/>
      <c r="E145" s="17"/>
      <c r="F145" s="39" t="s">
        <v>6</v>
      </c>
      <c r="G145" s="39" t="s">
        <v>106</v>
      </c>
      <c r="H145" s="39" t="s">
        <v>119</v>
      </c>
      <c r="I145" s="64" t="s">
        <v>306</v>
      </c>
      <c r="J145" s="64" t="s">
        <v>306</v>
      </c>
      <c r="K145" s="102" t="s">
        <v>316</v>
      </c>
      <c r="L145" s="144"/>
      <c r="M145" s="144"/>
      <c r="N145" s="144"/>
      <c r="O145" s="145" t="s">
        <v>342</v>
      </c>
      <c r="P145" s="12"/>
      <c r="Q145" s="50"/>
    </row>
    <row r="146" spans="1:17" ht="16.2" outlineLevel="2" thickBot="1" x14ac:dyDescent="0.35">
      <c r="A146" s="16"/>
      <c r="B146" s="42" t="s">
        <v>236</v>
      </c>
      <c r="C146" s="42" t="s">
        <v>251</v>
      </c>
      <c r="D146" s="42"/>
      <c r="E146" s="17"/>
      <c r="F146" s="39" t="s">
        <v>6</v>
      </c>
      <c r="G146" s="39" t="s">
        <v>106</v>
      </c>
      <c r="H146" s="39" t="s">
        <v>120</v>
      </c>
      <c r="I146" s="64" t="s">
        <v>307</v>
      </c>
      <c r="J146" s="64" t="s">
        <v>307</v>
      </c>
      <c r="K146" s="102" t="s">
        <v>316</v>
      </c>
      <c r="L146" s="144"/>
      <c r="M146" s="144"/>
      <c r="N146" s="144"/>
      <c r="O146" s="145" t="s">
        <v>342</v>
      </c>
      <c r="P146" s="12"/>
      <c r="Q146" s="50"/>
    </row>
    <row r="147" spans="1:17" ht="16.2" customHeight="1" outlineLevel="2" thickBot="1" x14ac:dyDescent="0.35">
      <c r="A147" s="16"/>
      <c r="B147" s="42" t="s">
        <v>236</v>
      </c>
      <c r="C147" s="42" t="s">
        <v>251</v>
      </c>
      <c r="D147" s="42"/>
      <c r="E147" s="17"/>
      <c r="F147" s="39" t="s">
        <v>6</v>
      </c>
      <c r="G147" s="39" t="s">
        <v>106</v>
      </c>
      <c r="H147" s="39" t="s">
        <v>121</v>
      </c>
      <c r="I147" s="60" t="s">
        <v>131</v>
      </c>
      <c r="J147" s="60" t="s">
        <v>131</v>
      </c>
      <c r="K147" s="102" t="s">
        <v>316</v>
      </c>
      <c r="L147" s="144"/>
      <c r="M147" s="144"/>
      <c r="N147" s="144"/>
      <c r="O147" s="145" t="s">
        <v>342</v>
      </c>
      <c r="P147" s="12"/>
      <c r="Q147" s="50"/>
    </row>
    <row r="148" spans="1:17" ht="16.2" outlineLevel="2" thickBot="1" x14ac:dyDescent="0.35">
      <c r="A148" s="16"/>
      <c r="B148" s="42" t="s">
        <v>236</v>
      </c>
      <c r="C148" s="42" t="s">
        <v>251</v>
      </c>
      <c r="D148" s="42"/>
      <c r="E148" s="17"/>
      <c r="F148" s="39" t="s">
        <v>6</v>
      </c>
      <c r="G148" s="39" t="s">
        <v>106</v>
      </c>
      <c r="H148" s="39" t="s">
        <v>122</v>
      </c>
      <c r="I148" s="60" t="s">
        <v>271</v>
      </c>
      <c r="J148" s="60" t="s">
        <v>271</v>
      </c>
      <c r="K148" s="102" t="s">
        <v>316</v>
      </c>
      <c r="L148" s="144"/>
      <c r="M148" s="144"/>
      <c r="N148" s="144"/>
      <c r="O148" s="145" t="s">
        <v>342</v>
      </c>
      <c r="P148" s="12"/>
      <c r="Q148" s="50"/>
    </row>
    <row r="149" spans="1:17" ht="16.2" outlineLevel="2" thickBot="1" x14ac:dyDescent="0.35">
      <c r="A149" s="16"/>
      <c r="B149" s="42" t="s">
        <v>236</v>
      </c>
      <c r="C149" s="42" t="s">
        <v>251</v>
      </c>
      <c r="D149" s="42"/>
      <c r="E149" s="17"/>
      <c r="F149" s="39" t="s">
        <v>6</v>
      </c>
      <c r="G149" s="39" t="s">
        <v>106</v>
      </c>
      <c r="H149" s="39" t="s">
        <v>123</v>
      </c>
      <c r="I149" s="64" t="s">
        <v>308</v>
      </c>
      <c r="J149" s="64" t="s">
        <v>308</v>
      </c>
      <c r="K149" s="102" t="s">
        <v>316</v>
      </c>
      <c r="L149" s="144"/>
      <c r="M149" s="144"/>
      <c r="N149" s="144"/>
      <c r="O149" s="145" t="s">
        <v>342</v>
      </c>
      <c r="P149" s="12"/>
      <c r="Q149" s="50"/>
    </row>
    <row r="150" spans="1:17" ht="16.2" customHeight="1" outlineLevel="2" thickBot="1" x14ac:dyDescent="0.35">
      <c r="A150" s="16"/>
      <c r="B150" s="42" t="s">
        <v>236</v>
      </c>
      <c r="C150" s="42" t="s">
        <v>251</v>
      </c>
      <c r="D150" s="42"/>
      <c r="E150" s="17"/>
      <c r="F150" s="39" t="s">
        <v>6</v>
      </c>
      <c r="G150" s="39" t="s">
        <v>106</v>
      </c>
      <c r="H150" s="39" t="s">
        <v>124</v>
      </c>
      <c r="I150" s="60" t="s">
        <v>130</v>
      </c>
      <c r="J150" s="60" t="s">
        <v>130</v>
      </c>
      <c r="K150" s="102" t="s">
        <v>316</v>
      </c>
      <c r="L150" s="144"/>
      <c r="M150" s="144"/>
      <c r="N150" s="144"/>
      <c r="O150" s="145" t="s">
        <v>342</v>
      </c>
      <c r="P150" s="12"/>
      <c r="Q150" s="50"/>
    </row>
    <row r="151" spans="1:17" ht="16.2" outlineLevel="2" thickBot="1" x14ac:dyDescent="0.35">
      <c r="A151" s="16"/>
      <c r="B151" s="42" t="s">
        <v>236</v>
      </c>
      <c r="C151" s="42" t="s">
        <v>251</v>
      </c>
      <c r="D151" s="42"/>
      <c r="E151" s="17"/>
      <c r="F151" s="39" t="s">
        <v>6</v>
      </c>
      <c r="G151" s="39" t="s">
        <v>106</v>
      </c>
      <c r="H151" s="39" t="s">
        <v>125</v>
      </c>
      <c r="I151" s="64" t="s">
        <v>309</v>
      </c>
      <c r="J151" s="64" t="s">
        <v>309</v>
      </c>
      <c r="K151" s="102" t="s">
        <v>316</v>
      </c>
      <c r="L151" s="144"/>
      <c r="M151" s="144"/>
      <c r="N151" s="144"/>
      <c r="O151" s="145" t="s">
        <v>342</v>
      </c>
      <c r="P151" s="12"/>
      <c r="Q151" s="50"/>
    </row>
    <row r="152" spans="1:17" ht="16.2" outlineLevel="2" thickBot="1" x14ac:dyDescent="0.35">
      <c r="A152" s="16"/>
      <c r="B152" s="42" t="s">
        <v>236</v>
      </c>
      <c r="C152" s="42" t="s">
        <v>251</v>
      </c>
      <c r="D152" s="42"/>
      <c r="E152" s="17"/>
      <c r="F152" s="39" t="s">
        <v>6</v>
      </c>
      <c r="G152" s="39" t="s">
        <v>106</v>
      </c>
      <c r="H152" s="39" t="s">
        <v>126</v>
      </c>
      <c r="I152" s="64" t="s">
        <v>311</v>
      </c>
      <c r="J152" s="64" t="s">
        <v>311</v>
      </c>
      <c r="K152" s="102" t="s">
        <v>316</v>
      </c>
      <c r="L152" s="144"/>
      <c r="M152" s="144"/>
      <c r="N152" s="144"/>
      <c r="O152" s="145" t="s">
        <v>342</v>
      </c>
      <c r="P152" s="12"/>
      <c r="Q152" s="50"/>
    </row>
    <row r="153" spans="1:17" ht="16.2" outlineLevel="2" thickBot="1" x14ac:dyDescent="0.35">
      <c r="A153" s="16"/>
      <c r="B153" s="42" t="s">
        <v>236</v>
      </c>
      <c r="C153" s="42" t="s">
        <v>251</v>
      </c>
      <c r="D153" s="42"/>
      <c r="E153" s="17"/>
      <c r="F153" s="39" t="s">
        <v>6</v>
      </c>
      <c r="G153" s="39" t="s">
        <v>106</v>
      </c>
      <c r="H153" s="39" t="s">
        <v>127</v>
      </c>
      <c r="I153" s="64" t="s">
        <v>310</v>
      </c>
      <c r="J153" s="64" t="s">
        <v>310</v>
      </c>
      <c r="K153" s="102" t="s">
        <v>316</v>
      </c>
      <c r="L153" s="144"/>
      <c r="M153" s="144"/>
      <c r="N153" s="144"/>
      <c r="O153" s="145" t="s">
        <v>342</v>
      </c>
      <c r="P153" s="12"/>
      <c r="Q153" s="50"/>
    </row>
    <row r="154" spans="1:17" ht="16.2" outlineLevel="1" thickBot="1" x14ac:dyDescent="0.35">
      <c r="A154" s="16"/>
      <c r="B154" s="42" t="s">
        <v>236</v>
      </c>
      <c r="C154" s="42" t="s">
        <v>251</v>
      </c>
      <c r="D154" s="42"/>
      <c r="E154" s="17"/>
      <c r="F154" s="39" t="s">
        <v>6</v>
      </c>
      <c r="G154" s="39" t="s">
        <v>106</v>
      </c>
      <c r="H154" s="7"/>
      <c r="I154" s="60" t="s">
        <v>301</v>
      </c>
      <c r="J154" s="60" t="s">
        <v>301</v>
      </c>
      <c r="K154" s="102" t="s">
        <v>316</v>
      </c>
      <c r="L154" s="144"/>
      <c r="M154" s="144"/>
      <c r="N154" s="144"/>
      <c r="O154" s="145" t="s">
        <v>342</v>
      </c>
      <c r="P154" s="12"/>
      <c r="Q154" s="50"/>
    </row>
    <row r="155" spans="1:17" ht="16.2" outlineLevel="2" thickBot="1" x14ac:dyDescent="0.35">
      <c r="A155" s="16"/>
      <c r="B155" s="42" t="s">
        <v>236</v>
      </c>
      <c r="C155" s="42" t="s">
        <v>251</v>
      </c>
      <c r="D155" s="42"/>
      <c r="E155" s="17"/>
      <c r="F155" s="39" t="s">
        <v>6</v>
      </c>
      <c r="G155" s="39" t="s">
        <v>98</v>
      </c>
      <c r="H155" s="39" t="s">
        <v>100</v>
      </c>
      <c r="I155" s="60" t="s">
        <v>295</v>
      </c>
      <c r="J155" s="60" t="s">
        <v>295</v>
      </c>
      <c r="K155" s="102" t="s">
        <v>316</v>
      </c>
      <c r="L155" s="144"/>
      <c r="M155" s="144"/>
      <c r="N155" s="144"/>
      <c r="O155" s="145" t="s">
        <v>342</v>
      </c>
      <c r="P155" s="12"/>
      <c r="Q155" s="50"/>
    </row>
    <row r="156" spans="1:17" ht="16.2" outlineLevel="2" thickBot="1" x14ac:dyDescent="0.35">
      <c r="A156" s="16"/>
      <c r="B156" s="42" t="s">
        <v>236</v>
      </c>
      <c r="C156" s="42" t="s">
        <v>251</v>
      </c>
      <c r="D156" s="42"/>
      <c r="E156" s="17"/>
      <c r="F156" s="39" t="s">
        <v>6</v>
      </c>
      <c r="G156" s="39" t="s">
        <v>98</v>
      </c>
      <c r="H156" s="39" t="s">
        <v>101</v>
      </c>
      <c r="I156" s="60" t="s">
        <v>297</v>
      </c>
      <c r="J156" s="60" t="s">
        <v>297</v>
      </c>
      <c r="K156" s="102" t="s">
        <v>316</v>
      </c>
      <c r="L156" s="144"/>
      <c r="M156" s="144"/>
      <c r="N156" s="144"/>
      <c r="O156" s="145" t="s">
        <v>342</v>
      </c>
      <c r="P156" s="12"/>
      <c r="Q156" s="50"/>
    </row>
    <row r="157" spans="1:17" ht="16.2" outlineLevel="2" thickBot="1" x14ac:dyDescent="0.35">
      <c r="A157" s="16"/>
      <c r="B157" s="42" t="s">
        <v>236</v>
      </c>
      <c r="C157" s="42" t="s">
        <v>251</v>
      </c>
      <c r="D157" s="42"/>
      <c r="E157" s="17"/>
      <c r="F157" s="39" t="s">
        <v>6</v>
      </c>
      <c r="G157" s="39" t="s">
        <v>98</v>
      </c>
      <c r="H157" s="39" t="s">
        <v>102</v>
      </c>
      <c r="I157" s="60" t="s">
        <v>296</v>
      </c>
      <c r="J157" s="60" t="s">
        <v>296</v>
      </c>
      <c r="K157" s="102" t="s">
        <v>316</v>
      </c>
      <c r="L157" s="144"/>
      <c r="M157" s="144"/>
      <c r="N157" s="144"/>
      <c r="O157" s="145" t="s">
        <v>342</v>
      </c>
      <c r="P157" s="12"/>
      <c r="Q157" s="50"/>
    </row>
    <row r="158" spans="1:17" ht="16.2" outlineLevel="2" thickBot="1" x14ac:dyDescent="0.35">
      <c r="A158" s="16"/>
      <c r="B158" s="42" t="s">
        <v>236</v>
      </c>
      <c r="C158" s="42" t="s">
        <v>251</v>
      </c>
      <c r="D158" s="42"/>
      <c r="E158" s="17"/>
      <c r="F158" s="39" t="s">
        <v>6</v>
      </c>
      <c r="G158" s="39" t="s">
        <v>98</v>
      </c>
      <c r="H158" s="39" t="s">
        <v>103</v>
      </c>
      <c r="I158" s="60" t="s">
        <v>298</v>
      </c>
      <c r="J158" s="60" t="s">
        <v>298</v>
      </c>
      <c r="K158" s="102" t="s">
        <v>316</v>
      </c>
      <c r="L158" s="144"/>
      <c r="M158" s="144"/>
      <c r="N158" s="144"/>
      <c r="O158" s="145" t="s">
        <v>342</v>
      </c>
      <c r="P158" s="12"/>
      <c r="Q158" s="50"/>
    </row>
    <row r="159" spans="1:17" ht="16.2" outlineLevel="2" thickBot="1" x14ac:dyDescent="0.35">
      <c r="A159" s="16"/>
      <c r="B159" s="42" t="s">
        <v>236</v>
      </c>
      <c r="C159" s="42" t="s">
        <v>251</v>
      </c>
      <c r="D159" s="42"/>
      <c r="E159" s="17"/>
      <c r="F159" s="39" t="s">
        <v>6</v>
      </c>
      <c r="G159" s="39" t="s">
        <v>98</v>
      </c>
      <c r="H159" s="39" t="s">
        <v>104</v>
      </c>
      <c r="I159" s="60" t="s">
        <v>299</v>
      </c>
      <c r="J159" s="60" t="s">
        <v>299</v>
      </c>
      <c r="K159" s="102" t="s">
        <v>316</v>
      </c>
      <c r="L159" s="144"/>
      <c r="M159" s="144"/>
      <c r="N159" s="144"/>
      <c r="O159" s="145" t="s">
        <v>342</v>
      </c>
      <c r="P159" s="12"/>
      <c r="Q159" s="50"/>
    </row>
    <row r="160" spans="1:17" ht="16.2" outlineLevel="2" thickBot="1" x14ac:dyDescent="0.35">
      <c r="A160" s="16"/>
      <c r="B160" s="42" t="s">
        <v>236</v>
      </c>
      <c r="C160" s="42" t="s">
        <v>251</v>
      </c>
      <c r="D160" s="42"/>
      <c r="E160" s="17"/>
      <c r="F160" s="39" t="s">
        <v>6</v>
      </c>
      <c r="G160" s="39" t="s">
        <v>98</v>
      </c>
      <c r="H160" s="39" t="s">
        <v>105</v>
      </c>
      <c r="I160" s="60" t="s">
        <v>300</v>
      </c>
      <c r="J160" s="60" t="s">
        <v>300</v>
      </c>
      <c r="K160" s="102" t="s">
        <v>316</v>
      </c>
      <c r="L160" s="144"/>
      <c r="M160" s="144"/>
      <c r="N160" s="144"/>
      <c r="O160" s="145" t="s">
        <v>342</v>
      </c>
      <c r="P160" s="12"/>
      <c r="Q160" s="50"/>
    </row>
    <row r="161" spans="1:17" ht="16.2" outlineLevel="2" thickBot="1" x14ac:dyDescent="0.35">
      <c r="A161" s="16"/>
      <c r="B161" s="42" t="s">
        <v>250</v>
      </c>
      <c r="C161" s="42"/>
      <c r="D161" s="42"/>
      <c r="E161" s="17"/>
      <c r="F161" s="7" t="s">
        <v>6</v>
      </c>
      <c r="G161" s="7" t="s">
        <v>98</v>
      </c>
      <c r="H161" s="124"/>
      <c r="I161" s="60" t="s">
        <v>347</v>
      </c>
      <c r="J161" s="125"/>
      <c r="K161" s="131"/>
      <c r="L161" s="144"/>
      <c r="M161" s="144"/>
      <c r="N161" s="144"/>
      <c r="O161" s="156"/>
      <c r="P161" s="12"/>
      <c r="Q161" s="50"/>
    </row>
    <row r="162" spans="1:17" ht="16.2" outlineLevel="1" thickBot="1" x14ac:dyDescent="0.35">
      <c r="A162" s="16"/>
      <c r="B162" s="42" t="s">
        <v>236</v>
      </c>
      <c r="C162" s="42" t="s">
        <v>251</v>
      </c>
      <c r="D162" s="42"/>
      <c r="E162" s="17"/>
      <c r="F162" s="39" t="s">
        <v>6</v>
      </c>
      <c r="G162" s="39" t="s">
        <v>98</v>
      </c>
      <c r="H162" s="7"/>
      <c r="I162" s="60" t="s">
        <v>99</v>
      </c>
      <c r="J162" s="60" t="s">
        <v>99</v>
      </c>
      <c r="K162" s="102" t="s">
        <v>316</v>
      </c>
      <c r="L162" s="144"/>
      <c r="M162" s="144"/>
      <c r="N162" s="144"/>
      <c r="O162" s="145" t="s">
        <v>342</v>
      </c>
      <c r="P162" s="12"/>
      <c r="Q162" s="50"/>
    </row>
    <row r="163" spans="1:17" ht="16.2" customHeight="1" outlineLevel="2" thickBot="1" x14ac:dyDescent="0.35">
      <c r="A163" s="16"/>
      <c r="B163" s="42" t="s">
        <v>236</v>
      </c>
      <c r="C163" s="42" t="s">
        <v>251</v>
      </c>
      <c r="D163" s="42"/>
      <c r="E163" s="17"/>
      <c r="F163" s="7" t="s">
        <v>6</v>
      </c>
      <c r="G163" s="39" t="s">
        <v>91</v>
      </c>
      <c r="H163" s="39" t="s">
        <v>92</v>
      </c>
      <c r="I163" s="60" t="s">
        <v>96</v>
      </c>
      <c r="J163" s="60" t="s">
        <v>96</v>
      </c>
      <c r="K163" s="102" t="s">
        <v>316</v>
      </c>
      <c r="L163" s="144"/>
      <c r="M163" s="144"/>
      <c r="N163" s="144"/>
      <c r="O163" s="145" t="s">
        <v>342</v>
      </c>
      <c r="P163" s="12"/>
      <c r="Q163" s="50"/>
    </row>
    <row r="164" spans="1:17" ht="16.2" customHeight="1" outlineLevel="2" thickBot="1" x14ac:dyDescent="0.35">
      <c r="A164" s="16"/>
      <c r="B164" s="42" t="s">
        <v>236</v>
      </c>
      <c r="C164" s="42" t="s">
        <v>251</v>
      </c>
      <c r="D164" s="42"/>
      <c r="E164" s="17"/>
      <c r="F164" s="7" t="s">
        <v>6</v>
      </c>
      <c r="G164" s="39" t="s">
        <v>91</v>
      </c>
      <c r="H164" s="39" t="s">
        <v>93</v>
      </c>
      <c r="I164" s="60" t="s">
        <v>97</v>
      </c>
      <c r="J164" s="60" t="s">
        <v>97</v>
      </c>
      <c r="K164" s="102" t="s">
        <v>316</v>
      </c>
      <c r="L164" s="144"/>
      <c r="M164" s="144"/>
      <c r="N164" s="144"/>
      <c r="O164" s="145" t="s">
        <v>342</v>
      </c>
      <c r="P164" s="12"/>
      <c r="Q164" s="50"/>
    </row>
    <row r="165" spans="1:17" ht="16.2" outlineLevel="2" thickBot="1" x14ac:dyDescent="0.35">
      <c r="A165" s="16"/>
      <c r="B165" s="42" t="s">
        <v>236</v>
      </c>
      <c r="C165" s="42" t="s">
        <v>251</v>
      </c>
      <c r="D165" s="42"/>
      <c r="E165" s="17"/>
      <c r="F165" s="7" t="s">
        <v>6</v>
      </c>
      <c r="G165" s="39" t="s">
        <v>91</v>
      </c>
      <c r="H165" s="39" t="s">
        <v>94</v>
      </c>
      <c r="I165" s="60" t="s">
        <v>294</v>
      </c>
      <c r="J165" s="60" t="s">
        <v>294</v>
      </c>
      <c r="K165" s="102" t="s">
        <v>316</v>
      </c>
      <c r="L165" s="144"/>
      <c r="M165" s="144"/>
      <c r="N165" s="144"/>
      <c r="O165" s="145" t="s">
        <v>342</v>
      </c>
      <c r="P165" s="12"/>
      <c r="Q165" s="50"/>
    </row>
    <row r="166" spans="1:17" ht="16.2" outlineLevel="2" thickBot="1" x14ac:dyDescent="0.35">
      <c r="A166" s="16"/>
      <c r="B166" s="42" t="s">
        <v>250</v>
      </c>
      <c r="C166" s="42"/>
      <c r="D166" s="42"/>
      <c r="E166" s="17"/>
      <c r="F166" s="7" t="s">
        <v>6</v>
      </c>
      <c r="G166" s="7" t="s">
        <v>91</v>
      </c>
      <c r="H166" s="124"/>
      <c r="I166" s="60" t="s">
        <v>345</v>
      </c>
      <c r="J166" s="125"/>
      <c r="K166" s="131"/>
      <c r="L166" s="144"/>
      <c r="M166" s="144"/>
      <c r="N166" s="144"/>
      <c r="O166" s="156"/>
      <c r="P166" s="12"/>
      <c r="Q166" s="50"/>
    </row>
    <row r="167" spans="1:17" ht="16.2" outlineLevel="1" thickBot="1" x14ac:dyDescent="0.35">
      <c r="A167" s="16"/>
      <c r="B167" s="42" t="s">
        <v>236</v>
      </c>
      <c r="C167" s="42" t="s">
        <v>251</v>
      </c>
      <c r="D167" s="42"/>
      <c r="E167" s="17"/>
      <c r="F167" s="7" t="s">
        <v>6</v>
      </c>
      <c r="G167" s="39" t="s">
        <v>91</v>
      </c>
      <c r="H167" s="7"/>
      <c r="I167" s="60" t="s">
        <v>95</v>
      </c>
      <c r="J167" s="60" t="s">
        <v>95</v>
      </c>
      <c r="K167" s="102" t="s">
        <v>316</v>
      </c>
      <c r="L167" s="144"/>
      <c r="M167" s="144"/>
      <c r="N167" s="144"/>
      <c r="O167" s="145" t="s">
        <v>342</v>
      </c>
      <c r="P167" s="12"/>
      <c r="Q167" s="50"/>
    </row>
    <row r="168" spans="1:17" ht="16.2" outlineLevel="2" thickBot="1" x14ac:dyDescent="0.35">
      <c r="A168" s="16"/>
      <c r="B168" s="42" t="s">
        <v>236</v>
      </c>
      <c r="C168" s="42" t="s">
        <v>251</v>
      </c>
      <c r="D168" s="42"/>
      <c r="E168" s="17"/>
      <c r="F168" s="7" t="s">
        <v>6</v>
      </c>
      <c r="G168" s="39" t="s">
        <v>77</v>
      </c>
      <c r="H168" s="39" t="s">
        <v>79</v>
      </c>
      <c r="I168" s="60" t="s">
        <v>272</v>
      </c>
      <c r="J168" s="60" t="s">
        <v>272</v>
      </c>
      <c r="K168" s="102" t="s">
        <v>316</v>
      </c>
      <c r="L168" s="144"/>
      <c r="M168" s="144"/>
      <c r="N168" s="144"/>
      <c r="O168" s="145" t="s">
        <v>342</v>
      </c>
      <c r="P168" s="12"/>
      <c r="Q168" s="50"/>
    </row>
    <row r="169" spans="1:17" ht="16.2" outlineLevel="2" thickBot="1" x14ac:dyDescent="0.35">
      <c r="A169" s="16"/>
      <c r="B169" s="42" t="s">
        <v>236</v>
      </c>
      <c r="C169" s="42" t="s">
        <v>251</v>
      </c>
      <c r="D169" s="42"/>
      <c r="E169" s="17"/>
      <c r="F169" s="7" t="s">
        <v>6</v>
      </c>
      <c r="G169" s="39" t="s">
        <v>77</v>
      </c>
      <c r="H169" s="39" t="s">
        <v>80</v>
      </c>
      <c r="I169" s="60" t="s">
        <v>273</v>
      </c>
      <c r="J169" s="60" t="s">
        <v>273</v>
      </c>
      <c r="K169" s="102" t="s">
        <v>316</v>
      </c>
      <c r="L169" s="144"/>
      <c r="M169" s="144"/>
      <c r="N169" s="144"/>
      <c r="O169" s="145" t="s">
        <v>342</v>
      </c>
      <c r="P169" s="12"/>
      <c r="Q169" s="50"/>
    </row>
    <row r="170" spans="1:17" ht="16.2" outlineLevel="2" thickBot="1" x14ac:dyDescent="0.35">
      <c r="A170" s="16"/>
      <c r="B170" s="42" t="s">
        <v>236</v>
      </c>
      <c r="C170" s="42" t="s">
        <v>251</v>
      </c>
      <c r="D170" s="42"/>
      <c r="E170" s="17"/>
      <c r="F170" s="7" t="s">
        <v>6</v>
      </c>
      <c r="G170" s="39" t="s">
        <v>77</v>
      </c>
      <c r="H170" s="39" t="s">
        <v>81</v>
      </c>
      <c r="I170" s="60" t="s">
        <v>274</v>
      </c>
      <c r="J170" s="60" t="s">
        <v>274</v>
      </c>
      <c r="K170" s="102" t="s">
        <v>316</v>
      </c>
      <c r="L170" s="144"/>
      <c r="M170" s="144"/>
      <c r="N170" s="144"/>
      <c r="O170" s="145" t="s">
        <v>342</v>
      </c>
      <c r="P170" s="12"/>
      <c r="Q170" s="50"/>
    </row>
    <row r="171" spans="1:17" ht="16.2" outlineLevel="2" thickBot="1" x14ac:dyDescent="0.35">
      <c r="A171" s="16"/>
      <c r="B171" s="42" t="s">
        <v>236</v>
      </c>
      <c r="C171" s="42" t="s">
        <v>251</v>
      </c>
      <c r="D171" s="42"/>
      <c r="E171" s="17"/>
      <c r="F171" s="7" t="s">
        <v>6</v>
      </c>
      <c r="G171" s="39" t="s">
        <v>77</v>
      </c>
      <c r="H171" s="39" t="s">
        <v>82</v>
      </c>
      <c r="I171" s="60" t="s">
        <v>287</v>
      </c>
      <c r="J171" s="60" t="s">
        <v>287</v>
      </c>
      <c r="K171" s="102" t="s">
        <v>316</v>
      </c>
      <c r="L171" s="144"/>
      <c r="M171" s="144"/>
      <c r="N171" s="144"/>
      <c r="O171" s="145" t="s">
        <v>342</v>
      </c>
      <c r="P171" s="12"/>
      <c r="Q171" s="50"/>
    </row>
    <row r="172" spans="1:17" ht="16.2" outlineLevel="2" thickBot="1" x14ac:dyDescent="0.35">
      <c r="A172" s="16"/>
      <c r="B172" s="42" t="s">
        <v>236</v>
      </c>
      <c r="C172" s="42"/>
      <c r="D172" s="42"/>
      <c r="E172" s="17"/>
      <c r="F172" s="7" t="s">
        <v>6</v>
      </c>
      <c r="G172" s="39" t="s">
        <v>77</v>
      </c>
      <c r="H172" s="39" t="s">
        <v>83</v>
      </c>
      <c r="I172" s="64" t="s">
        <v>288</v>
      </c>
      <c r="J172" s="64"/>
      <c r="K172" s="102" t="s">
        <v>316</v>
      </c>
      <c r="L172" s="144"/>
      <c r="M172" s="144"/>
      <c r="N172" s="144"/>
      <c r="O172" s="145" t="s">
        <v>342</v>
      </c>
      <c r="P172" s="12"/>
      <c r="Q172" s="50"/>
    </row>
    <row r="173" spans="1:17" ht="16.2" outlineLevel="2" thickBot="1" x14ac:dyDescent="0.35">
      <c r="A173" s="16"/>
      <c r="B173" s="42" t="s">
        <v>236</v>
      </c>
      <c r="C173" s="42"/>
      <c r="D173" s="42"/>
      <c r="E173" s="17"/>
      <c r="F173" s="7" t="s">
        <v>6</v>
      </c>
      <c r="G173" s="39" t="s">
        <v>77</v>
      </c>
      <c r="H173" s="39" t="s">
        <v>84</v>
      </c>
      <c r="I173" s="64" t="s">
        <v>289</v>
      </c>
      <c r="J173" s="64"/>
      <c r="K173" s="102" t="s">
        <v>316</v>
      </c>
      <c r="L173" s="144"/>
      <c r="M173" s="144"/>
      <c r="N173" s="144"/>
      <c r="O173" s="145" t="s">
        <v>342</v>
      </c>
      <c r="P173" s="12"/>
      <c r="Q173" s="50"/>
    </row>
    <row r="174" spans="1:17" ht="16.2" outlineLevel="2" thickBot="1" x14ac:dyDescent="0.35">
      <c r="A174" s="16"/>
      <c r="B174" s="42" t="s">
        <v>236</v>
      </c>
      <c r="C174" s="42" t="s">
        <v>251</v>
      </c>
      <c r="D174" s="42"/>
      <c r="E174" s="17"/>
      <c r="F174" s="7" t="s">
        <v>6</v>
      </c>
      <c r="G174" s="39" t="s">
        <v>77</v>
      </c>
      <c r="H174" s="39" t="s">
        <v>85</v>
      </c>
      <c r="I174" s="60" t="s">
        <v>275</v>
      </c>
      <c r="J174" s="60" t="s">
        <v>275</v>
      </c>
      <c r="K174" s="102" t="s">
        <v>316</v>
      </c>
      <c r="L174" s="144"/>
      <c r="M174" s="144"/>
      <c r="N174" s="144"/>
      <c r="O174" s="145" t="s">
        <v>342</v>
      </c>
      <c r="P174" s="12"/>
      <c r="Q174" s="50"/>
    </row>
    <row r="175" spans="1:17" ht="16.2" outlineLevel="2" thickBot="1" x14ac:dyDescent="0.35">
      <c r="A175" s="16"/>
      <c r="B175" s="42" t="s">
        <v>236</v>
      </c>
      <c r="C175" s="42" t="s">
        <v>251</v>
      </c>
      <c r="D175" s="42"/>
      <c r="E175" s="17"/>
      <c r="F175" s="7" t="s">
        <v>6</v>
      </c>
      <c r="G175" s="39" t="s">
        <v>77</v>
      </c>
      <c r="H175" s="39" t="s">
        <v>86</v>
      </c>
      <c r="I175" s="60" t="s">
        <v>286</v>
      </c>
      <c r="J175" s="60" t="s">
        <v>286</v>
      </c>
      <c r="K175" s="102" t="s">
        <v>316</v>
      </c>
      <c r="L175" s="144"/>
      <c r="M175" s="144"/>
      <c r="N175" s="144"/>
      <c r="O175" s="145" t="s">
        <v>342</v>
      </c>
      <c r="P175" s="12"/>
      <c r="Q175" s="50"/>
    </row>
    <row r="176" spans="1:17" ht="16.2" outlineLevel="2" thickBot="1" x14ac:dyDescent="0.35">
      <c r="A176" s="16"/>
      <c r="B176" s="42" t="s">
        <v>236</v>
      </c>
      <c r="C176" s="42"/>
      <c r="D176" s="42"/>
      <c r="E176" s="17"/>
      <c r="F176" s="7" t="s">
        <v>6</v>
      </c>
      <c r="G176" s="39" t="s">
        <v>77</v>
      </c>
      <c r="H176" s="39" t="s">
        <v>87</v>
      </c>
      <c r="I176" s="64" t="s">
        <v>290</v>
      </c>
      <c r="J176" s="64"/>
      <c r="K176" s="102" t="s">
        <v>316</v>
      </c>
      <c r="L176" s="144"/>
      <c r="M176" s="144"/>
      <c r="N176" s="144"/>
      <c r="O176" s="145" t="s">
        <v>342</v>
      </c>
      <c r="P176" s="12"/>
      <c r="Q176" s="50"/>
    </row>
    <row r="177" spans="1:17" ht="16.2" outlineLevel="2" thickBot="1" x14ac:dyDescent="0.35">
      <c r="A177" s="16"/>
      <c r="B177" s="42" t="s">
        <v>236</v>
      </c>
      <c r="C177" s="42"/>
      <c r="D177" s="42"/>
      <c r="E177" s="17"/>
      <c r="F177" s="7" t="s">
        <v>6</v>
      </c>
      <c r="G177" s="39" t="s">
        <v>77</v>
      </c>
      <c r="H177" s="39" t="s">
        <v>88</v>
      </c>
      <c r="I177" s="64" t="s">
        <v>291</v>
      </c>
      <c r="J177" s="64"/>
      <c r="K177" s="102" t="s">
        <v>316</v>
      </c>
      <c r="L177" s="144"/>
      <c r="M177" s="144"/>
      <c r="N177" s="144"/>
      <c r="O177" s="145" t="s">
        <v>342</v>
      </c>
      <c r="P177" s="12"/>
      <c r="Q177" s="50"/>
    </row>
    <row r="178" spans="1:17" ht="16.2" outlineLevel="2" thickBot="1" x14ac:dyDescent="0.35">
      <c r="A178" s="16"/>
      <c r="B178" s="42" t="s">
        <v>236</v>
      </c>
      <c r="C178" s="42"/>
      <c r="D178" s="42"/>
      <c r="E178" s="17"/>
      <c r="F178" s="7" t="s">
        <v>6</v>
      </c>
      <c r="G178" s="39" t="s">
        <v>77</v>
      </c>
      <c r="H178" s="39" t="s">
        <v>89</v>
      </c>
      <c r="I178" s="64" t="s">
        <v>292</v>
      </c>
      <c r="J178" s="64"/>
      <c r="K178" s="102" t="s">
        <v>316</v>
      </c>
      <c r="L178" s="144"/>
      <c r="M178" s="144"/>
      <c r="N178" s="144"/>
      <c r="O178" s="145" t="s">
        <v>342</v>
      </c>
      <c r="P178" s="12"/>
      <c r="Q178" s="50"/>
    </row>
    <row r="179" spans="1:17" ht="16.2" outlineLevel="2" thickBot="1" x14ac:dyDescent="0.35">
      <c r="A179" s="16"/>
      <c r="B179" s="42" t="s">
        <v>236</v>
      </c>
      <c r="C179" s="42"/>
      <c r="D179" s="42"/>
      <c r="E179" s="17"/>
      <c r="F179" s="7" t="s">
        <v>6</v>
      </c>
      <c r="G179" s="39" t="s">
        <v>77</v>
      </c>
      <c r="H179" s="39" t="s">
        <v>90</v>
      </c>
      <c r="I179" s="64" t="s">
        <v>293</v>
      </c>
      <c r="J179" s="64"/>
      <c r="K179" s="102" t="s">
        <v>316</v>
      </c>
      <c r="L179" s="144"/>
      <c r="M179" s="144"/>
      <c r="N179" s="144"/>
      <c r="O179" s="145" t="s">
        <v>342</v>
      </c>
      <c r="P179" s="12"/>
      <c r="Q179" s="50"/>
    </row>
    <row r="180" spans="1:17" ht="16.2" outlineLevel="2" thickBot="1" x14ac:dyDescent="0.35">
      <c r="A180" s="16"/>
      <c r="B180" s="42" t="s">
        <v>250</v>
      </c>
      <c r="C180" s="42"/>
      <c r="D180" s="42"/>
      <c r="E180" s="17"/>
      <c r="F180" s="7" t="s">
        <v>6</v>
      </c>
      <c r="G180" s="7" t="s">
        <v>77</v>
      </c>
      <c r="H180" s="124"/>
      <c r="I180" s="60" t="s">
        <v>344</v>
      </c>
      <c r="J180" s="125"/>
      <c r="K180" s="131"/>
      <c r="L180" s="144"/>
      <c r="M180" s="144"/>
      <c r="N180" s="144"/>
      <c r="O180" s="156"/>
      <c r="P180" s="12"/>
      <c r="Q180" s="50"/>
    </row>
    <row r="181" spans="1:17" ht="16.2" outlineLevel="1" thickBot="1" x14ac:dyDescent="0.35">
      <c r="A181" s="16"/>
      <c r="B181" s="42" t="s">
        <v>236</v>
      </c>
      <c r="C181" s="42" t="s">
        <v>251</v>
      </c>
      <c r="D181" s="42"/>
      <c r="E181" s="17"/>
      <c r="F181" s="7" t="s">
        <v>6</v>
      </c>
      <c r="G181" s="7" t="s">
        <v>77</v>
      </c>
      <c r="H181" s="7"/>
      <c r="I181" s="60" t="s">
        <v>78</v>
      </c>
      <c r="J181" s="60" t="s">
        <v>78</v>
      </c>
      <c r="K181" s="102" t="s">
        <v>316</v>
      </c>
      <c r="L181" s="144"/>
      <c r="M181" s="144"/>
      <c r="N181" s="144"/>
      <c r="O181" s="145" t="s">
        <v>342</v>
      </c>
      <c r="P181" s="12"/>
      <c r="Q181" s="50"/>
    </row>
    <row r="182" spans="1:17" ht="24.6" x14ac:dyDescent="0.3">
      <c r="A182" s="16"/>
      <c r="B182" s="42" t="s">
        <v>250</v>
      </c>
      <c r="C182" s="42"/>
      <c r="D182" s="42"/>
      <c r="E182" s="17"/>
      <c r="F182" s="7" t="s">
        <v>6</v>
      </c>
      <c r="G182" s="7"/>
      <c r="H182" s="7"/>
      <c r="I182" s="60" t="s">
        <v>343</v>
      </c>
      <c r="J182" s="61" t="s">
        <v>203</v>
      </c>
      <c r="K182" s="102" t="s">
        <v>316</v>
      </c>
      <c r="L182" s="144">
        <v>50</v>
      </c>
      <c r="M182" s="144">
        <v>0</v>
      </c>
      <c r="N182" s="144"/>
      <c r="O182" s="145" t="s">
        <v>342</v>
      </c>
      <c r="P182" s="12"/>
      <c r="Q182" s="50"/>
    </row>
    <row r="183" spans="1:17" x14ac:dyDescent="0.3">
      <c r="A183" s="4"/>
      <c r="B183" s="85"/>
      <c r="C183" s="85"/>
      <c r="D183" s="85"/>
      <c r="E183" s="5"/>
      <c r="F183" s="4"/>
      <c r="G183" s="4"/>
      <c r="H183" s="4"/>
      <c r="O183" s="22"/>
      <c r="P183" s="4"/>
      <c r="Q183" s="45"/>
    </row>
    <row r="184" spans="1:17" x14ac:dyDescent="0.3">
      <c r="L184" s="135"/>
      <c r="M184" s="135"/>
      <c r="N184" s="144"/>
    </row>
    <row r="185" spans="1:17" x14ac:dyDescent="0.3">
      <c r="B185" s="86">
        <f>COUNTA(B4:B182)</f>
        <v>179</v>
      </c>
      <c r="C185" s="103" t="s">
        <v>276</v>
      </c>
    </row>
    <row r="186" spans="1:17" x14ac:dyDescent="0.3">
      <c r="B186" s="86">
        <f>COUNTBLANK(B4:B182)</f>
        <v>0</v>
      </c>
      <c r="C186" s="103" t="s">
        <v>277</v>
      </c>
    </row>
    <row r="187" spans="1:17" x14ac:dyDescent="0.3">
      <c r="B187" s="86">
        <f>COUNTIF(B4:B182,"X")</f>
        <v>32</v>
      </c>
      <c r="C187" s="103" t="s">
        <v>281</v>
      </c>
    </row>
    <row r="188" spans="1:17" x14ac:dyDescent="0.3">
      <c r="B188" s="86">
        <f>B185-B187</f>
        <v>147</v>
      </c>
      <c r="C188" s="103" t="s">
        <v>283</v>
      </c>
    </row>
    <row r="189" spans="1:17" x14ac:dyDescent="0.3">
      <c r="C189" s="103"/>
    </row>
    <row r="190" spans="1:17" x14ac:dyDescent="0.3">
      <c r="B190" s="86">
        <f>COUNTIF(B4:B182,"P")</f>
        <v>0</v>
      </c>
      <c r="C190" s="103" t="s">
        <v>278</v>
      </c>
    </row>
    <row r="191" spans="1:17" x14ac:dyDescent="0.3">
      <c r="B191" s="86">
        <f>COUNTIF(B4:B182,"U")</f>
        <v>0</v>
      </c>
      <c r="C191" s="103" t="s">
        <v>279</v>
      </c>
    </row>
    <row r="192" spans="1:17" x14ac:dyDescent="0.3">
      <c r="B192" s="86">
        <f>COUNTIF(B4:B182,"C")</f>
        <v>147</v>
      </c>
      <c r="C192" s="103" t="s">
        <v>280</v>
      </c>
    </row>
    <row r="193" spans="2:3" x14ac:dyDescent="0.3">
      <c r="B193" s="146"/>
      <c r="C193" s="1"/>
    </row>
    <row r="194" spans="2:3" x14ac:dyDescent="0.3">
      <c r="B194" s="86">
        <f>SUM(B190:B192)</f>
        <v>147</v>
      </c>
    </row>
  </sheetData>
  <mergeCells count="2">
    <mergeCell ref="B2:D2"/>
    <mergeCell ref="F2:O2"/>
  </mergeCells>
  <phoneticPr fontId="5" type="noConversion"/>
  <hyperlinks>
    <hyperlink ref="I62" r:id="rId1"/>
    <hyperlink ref="I59" r:id="rId2"/>
    <hyperlink ref="I60" r:id="rId3"/>
    <hyperlink ref="I111" r:id="rId4"/>
    <hyperlink ref="I127" r:id="rId5"/>
    <hyperlink ref="I95" r:id="rId6"/>
    <hyperlink ref="I181" r:id="rId7"/>
    <hyperlink ref="I167" r:id="rId8"/>
    <hyperlink ref="I163" r:id="rId9"/>
    <hyperlink ref="I164" r:id="rId10"/>
    <hyperlink ref="I162" r:id="rId11"/>
    <hyperlink ref="I154" r:id="rId12"/>
    <hyperlink ref="I134" r:id="rId13"/>
    <hyperlink ref="I137" r:id="rId14"/>
    <hyperlink ref="I150" r:id="rId15"/>
    <hyperlink ref="I147" r:id="rId16"/>
    <hyperlink ref="I132" r:id="rId17"/>
    <hyperlink ref="I40" r:id="rId18"/>
    <hyperlink ref="I30" r:id="rId19"/>
    <hyperlink ref="I35" r:id="rId20"/>
    <hyperlink ref="I31" r:id="rId21"/>
    <hyperlink ref="I32" r:id="rId22"/>
    <hyperlink ref="I33" r:id="rId23"/>
    <hyperlink ref="I34" r:id="rId24"/>
    <hyperlink ref="I36" r:id="rId25"/>
    <hyperlink ref="I37" r:id="rId26"/>
    <hyperlink ref="I38" r:id="rId27"/>
    <hyperlink ref="I24" r:id="rId28"/>
    <hyperlink ref="I6" r:id="rId29"/>
    <hyperlink ref="I8" r:id="rId30"/>
    <hyperlink ref="I12" r:id="rId31"/>
    <hyperlink ref="I9" r:id="rId32"/>
    <hyperlink ref="I10" r:id="rId33"/>
    <hyperlink ref="I11" r:id="rId34"/>
    <hyperlink ref="I20" r:id="rId35"/>
    <hyperlink ref="I16" r:id="rId36"/>
    <hyperlink ref="I15" r:id="rId37"/>
    <hyperlink ref="I14" r:id="rId38"/>
    <hyperlink ref="I13" r:id="rId39"/>
    <hyperlink ref="I28" r:id="rId40"/>
    <hyperlink ref="I27" r:id="rId41"/>
    <hyperlink ref="I26" r:id="rId42"/>
    <hyperlink ref="I29" r:id="rId43"/>
    <hyperlink ref="I5" r:id="rId44"/>
    <hyperlink ref="K6" r:id="rId45"/>
    <hyperlink ref="I182" r:id="rId46"/>
    <hyperlink ref="I128" r:id="rId47"/>
    <hyperlink ref="I58" r:id="rId48"/>
    <hyperlink ref="I43" r:id="rId49"/>
    <hyperlink ref="J38" r:id="rId50"/>
    <hyperlink ref="J30" r:id="rId51"/>
    <hyperlink ref="K30" r:id="rId52"/>
    <hyperlink ref="K8" r:id="rId53"/>
    <hyperlink ref="K20" r:id="rId54"/>
    <hyperlink ref="J19" r:id="rId55"/>
    <hyperlink ref="J4" r:id="rId56"/>
    <hyperlink ref="J6" r:id="rId57"/>
    <hyperlink ref="J8" r:id="rId58"/>
    <hyperlink ref="J9" r:id="rId59"/>
    <hyperlink ref="J10" r:id="rId60"/>
    <hyperlink ref="J11" r:id="rId61"/>
    <hyperlink ref="J24" r:id="rId62"/>
    <hyperlink ref="J26" r:id="rId63"/>
    <hyperlink ref="J27" r:id="rId64"/>
    <hyperlink ref="J28" r:id="rId65"/>
    <hyperlink ref="J40" r:id="rId66"/>
    <hyperlink ref="I41" r:id="rId67"/>
    <hyperlink ref="I42" r:id="rId68"/>
    <hyperlink ref="I44" r:id="rId69"/>
    <hyperlink ref="I47" r:id="rId70"/>
    <hyperlink ref="I48" r:id="rId71"/>
    <hyperlink ref="K58" r:id="rId72"/>
    <hyperlink ref="I129" r:id="rId73"/>
    <hyperlink ref="I130" r:id="rId74"/>
    <hyperlink ref="I131" r:id="rId75"/>
    <hyperlink ref="I133" r:id="rId76"/>
    <hyperlink ref="I135" r:id="rId77"/>
    <hyperlink ref="I136" r:id="rId78"/>
    <hyperlink ref="I138" r:id="rId79"/>
    <hyperlink ref="I139" r:id="rId80"/>
    <hyperlink ref="I141" r:id="rId81"/>
    <hyperlink ref="I148" r:id="rId82"/>
    <hyperlink ref="I174" r:id="rId83"/>
    <hyperlink ref="I170" r:id="rId84"/>
    <hyperlink ref="I169" r:id="rId85"/>
    <hyperlink ref="I168" r:id="rId86"/>
    <hyperlink ref="K41" r:id="rId87"/>
    <hyperlink ref="J41" r:id="rId88"/>
    <hyperlink ref="J44" r:id="rId89"/>
    <hyperlink ref="K47" r:id="rId90"/>
    <hyperlink ref="K60" r:id="rId91"/>
    <hyperlink ref="K61" r:id="rId92"/>
    <hyperlink ref="J60" r:id="rId93"/>
    <hyperlink ref="J61" r:id="rId94"/>
    <hyperlink ref="I61" r:id="rId95"/>
    <hyperlink ref="I171" r:id="rId96"/>
    <hyperlink ref="J171" r:id="rId97"/>
    <hyperlink ref="K182" r:id="rId98"/>
    <hyperlink ref="I175" r:id="rId99"/>
    <hyperlink ref="J175" r:id="rId100"/>
    <hyperlink ref="J7" r:id="rId101"/>
    <hyperlink ref="I7" r:id="rId102"/>
    <hyperlink ref="J20" r:id="rId103"/>
    <hyperlink ref="K24" r:id="rId104"/>
    <hyperlink ref="J23" r:id="rId105"/>
    <hyperlink ref="I22" r:id="rId106"/>
    <hyperlink ref="J31" r:id="rId107"/>
    <hyperlink ref="K31" r:id="rId108"/>
    <hyperlink ref="J32" r:id="rId109"/>
    <hyperlink ref="J33" r:id="rId110"/>
    <hyperlink ref="J34" r:id="rId111"/>
    <hyperlink ref="J35" r:id="rId112"/>
    <hyperlink ref="J36" r:id="rId113"/>
    <hyperlink ref="J37" r:id="rId114"/>
    <hyperlink ref="J47" r:id="rId115"/>
    <hyperlink ref="K129:K181" r:id="rId116" display="T1400181"/>
    <hyperlink ref="J181" r:id="rId117"/>
    <hyperlink ref="I180" r:id="rId118"/>
    <hyperlink ref="J174" r:id="rId119"/>
    <hyperlink ref="J170" r:id="rId120"/>
    <hyperlink ref="J169" r:id="rId121"/>
    <hyperlink ref="J168" r:id="rId122"/>
    <hyperlink ref="I166" r:id="rId123"/>
    <hyperlink ref="I165" r:id="rId124"/>
    <hyperlink ref="J165" r:id="rId125"/>
    <hyperlink ref="J164" r:id="rId126"/>
    <hyperlink ref="J163" r:id="rId127"/>
    <hyperlink ref="I161" r:id="rId128"/>
    <hyperlink ref="J167" r:id="rId129"/>
    <hyperlink ref="J162" r:id="rId130"/>
    <hyperlink ref="J154" r:id="rId131"/>
    <hyperlink ref="I155" r:id="rId132"/>
    <hyperlink ref="I156" r:id="rId133"/>
    <hyperlink ref="I157" r:id="rId134"/>
    <hyperlink ref="I158" r:id="rId135"/>
    <hyperlink ref="I159" r:id="rId136"/>
    <hyperlink ref="I160" r:id="rId137"/>
    <hyperlink ref="J155" r:id="rId138"/>
    <hyperlink ref="J156" r:id="rId139"/>
    <hyperlink ref="J157" r:id="rId140"/>
    <hyperlink ref="J158" r:id="rId141"/>
    <hyperlink ref="J159" r:id="rId142"/>
    <hyperlink ref="J160" r:id="rId143"/>
    <hyperlink ref="J150" r:id="rId144"/>
    <hyperlink ref="J147" r:id="rId145"/>
    <hyperlink ref="J148" r:id="rId146"/>
    <hyperlink ref="J134" r:id="rId147"/>
    <hyperlink ref="J137" r:id="rId148"/>
    <hyperlink ref="J132" r:id="rId149"/>
    <hyperlink ref="J129" r:id="rId150"/>
    <hyperlink ref="J130" r:id="rId151"/>
    <hyperlink ref="J131" r:id="rId152"/>
    <hyperlink ref="J133" r:id="rId153"/>
    <hyperlink ref="J135" r:id="rId154"/>
    <hyperlink ref="J136" r:id="rId155"/>
    <hyperlink ref="J138" r:id="rId156"/>
    <hyperlink ref="J139" r:id="rId157"/>
    <hyperlink ref="J141" r:id="rId158"/>
    <hyperlink ref="J48" r:id="rId159"/>
    <hyperlink ref="K48" r:id="rId160"/>
    <hyperlink ref="I45" r:id="rId161"/>
    <hyperlink ref="J45" r:id="rId162"/>
    <hyperlink ref="K45" r:id="rId163"/>
    <hyperlink ref="I46" r:id="rId164"/>
    <hyperlink ref="I50" r:id="rId165"/>
    <hyperlink ref="J16" r:id="rId166"/>
    <hyperlink ref="I19" r:id="rId167"/>
    <hyperlink ref="J15" r:id="rId168"/>
    <hyperlink ref="J14" r:id="rId169"/>
    <hyperlink ref="J13" r:id="rId170"/>
    <hyperlink ref="K5" r:id="rId171"/>
    <hyperlink ref="K7" r:id="rId172"/>
    <hyperlink ref="K9" r:id="rId173"/>
    <hyperlink ref="K10" r:id="rId174"/>
    <hyperlink ref="K11" r:id="rId175"/>
    <hyperlink ref="K32" r:id="rId176"/>
    <hyperlink ref="K33" r:id="rId177"/>
    <hyperlink ref="K34" r:id="rId178"/>
    <hyperlink ref="K35" r:id="rId179"/>
    <hyperlink ref="K36" r:id="rId180"/>
    <hyperlink ref="K37" r:id="rId181"/>
    <hyperlink ref="K38" r:id="rId182"/>
    <hyperlink ref="J5" r:id="rId183"/>
    <hyperlink ref="I52" r:id="rId184"/>
    <hyperlink ref="J52" r:id="rId185"/>
    <hyperlink ref="K52" r:id="rId186"/>
    <hyperlink ref="J42" r:id="rId187"/>
    <hyperlink ref="K42" r:id="rId188"/>
    <hyperlink ref="J43" r:id="rId189"/>
    <hyperlink ref="K43" r:id="rId190"/>
    <hyperlink ref="J46" r:id="rId191"/>
    <hyperlink ref="I51" r:id="rId192"/>
    <hyperlink ref="J50" r:id="rId193"/>
    <hyperlink ref="K46" r:id="rId194"/>
    <hyperlink ref="K50" r:id="rId195"/>
    <hyperlink ref="K39" r:id="rId196"/>
    <hyperlink ref="K96" r:id="rId197"/>
    <hyperlink ref="K97:K127" r:id="rId198" display="T1400616"/>
    <hyperlink ref="J111" r:id="rId199"/>
    <hyperlink ref="J127" r:id="rId200"/>
    <hyperlink ref="I63" r:id="rId201"/>
    <hyperlink ref="I49" r:id="rId202"/>
    <hyperlink ref="I115" r:id="rId203"/>
    <hyperlink ref="J115" r:id="rId204"/>
    <hyperlink ref="I121" r:id="rId205"/>
    <hyperlink ref="J121" r:id="rId206"/>
    <hyperlink ref="I112" r:id="rId207"/>
    <hyperlink ref="J112" r:id="rId208"/>
    <hyperlink ref="J51" r:id="rId209"/>
    <hyperlink ref="K51" r:id="rId210"/>
    <hyperlink ref="I53" r:id="rId211"/>
    <hyperlink ref="J53" r:id="rId212"/>
    <hyperlink ref="K53" r:id="rId213"/>
    <hyperlink ref="K56" r:id="rId214"/>
    <hyperlink ref="I56" r:id="rId215"/>
    <hyperlink ref="K57" r:id="rId216"/>
    <hyperlink ref="J49" r:id="rId217"/>
    <hyperlink ref="K49" r:id="rId218"/>
    <hyperlink ref="J64:J67" r:id="rId219" display="E1200690"/>
    <hyperlink ref="J69:J72" r:id="rId220" display="E1200690"/>
    <hyperlink ref="J77:J87" r:id="rId221" display="E1200690"/>
    <hyperlink ref="J22" r:id="rId222"/>
    <hyperlink ref="K22" r:id="rId223"/>
    <hyperlink ref="J56" r:id="rId224"/>
    <hyperlink ref="I57" r:id="rId225"/>
    <hyperlink ref="J57" r:id="rId226"/>
  </hyperlinks>
  <printOptions gridLines="1"/>
  <pageMargins left="0.25" right="0.25" top="0.75" bottom="0.75" header="0.3" footer="0.3"/>
  <pageSetup paperSize="17" scale="75" fitToHeight="0" orientation="landscape" r:id="rId2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Subsystems</vt:lpstr>
      <vt:lpstr>Subsystems!Print_Area</vt:lpstr>
      <vt:lpstr>Subsystems!Print_Titles</vt:lpstr>
    </vt:vector>
  </TitlesOfParts>
  <Company>LIGO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Gustafson</dc:creator>
  <cp:lastModifiedBy>coyne</cp:lastModifiedBy>
  <cp:lastPrinted>2014-03-24T15:24:26Z</cp:lastPrinted>
  <dcterms:created xsi:type="dcterms:W3CDTF">2012-10-11T16:37:24Z</dcterms:created>
  <dcterms:modified xsi:type="dcterms:W3CDTF">2015-06-03T15:06:52Z</dcterms:modified>
</cp:coreProperties>
</file>