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20" yWindow="0" windowWidth="31920" windowHeight="22220" tabRatio="740" activeTab="1"/>
  </bookViews>
  <sheets>
    <sheet name="Purchased or In-Hand" sheetId="2" r:id="rId1"/>
    <sheet name="ISCT1" sheetId="5" r:id="rId2"/>
    <sheet name="ISCTEY" sheetId="7" r:id="rId3"/>
    <sheet name="ISCTEX" sheetId="1" r:id="rId4"/>
    <sheet name="PSL-IO" sheetId="8" r:id="rId5"/>
    <sheet name="Sheet1" sheetId="9" r:id="rId6"/>
    <sheet name="Version" sheetId="10" r:id="rId7"/>
  </sheets>
  <definedNames>
    <definedName name="_xlnm.Print_Area" localSheetId="1">ISCT1!$A$1:$H$93</definedName>
    <definedName name="_xlnm.Print_Area" localSheetId="3">ISCTEX!$A$1:$J$120</definedName>
    <definedName name="_xlnm.Print_Area" localSheetId="2">ISCTEY!$A$1:$J$120</definedName>
    <definedName name="_xlnm.Print_Area" localSheetId="4">'PSL-IO'!$A$1:$F$47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78" i="1" l="1"/>
  <c r="I62" i="1"/>
  <c r="I61" i="1"/>
  <c r="I59" i="1"/>
  <c r="I58" i="1"/>
  <c r="I57" i="1"/>
  <c r="I56" i="1"/>
  <c r="I54" i="1"/>
  <c r="I53" i="1"/>
  <c r="I52" i="1"/>
  <c r="I51" i="1"/>
  <c r="I50" i="1"/>
  <c r="I49" i="1"/>
  <c r="I48" i="1"/>
  <c r="I47" i="1"/>
  <c r="I46" i="1"/>
  <c r="I45" i="1"/>
  <c r="I43" i="1"/>
  <c r="I42" i="1"/>
  <c r="I41" i="1"/>
  <c r="I40" i="1"/>
  <c r="I39" i="1"/>
  <c r="I38" i="1"/>
  <c r="I37" i="1"/>
  <c r="I36" i="1"/>
  <c r="I35" i="1"/>
  <c r="I34" i="1"/>
  <c r="I33" i="1"/>
  <c r="I30" i="1"/>
  <c r="I41" i="7"/>
  <c r="I40" i="7"/>
  <c r="I39" i="7"/>
  <c r="I38" i="7"/>
  <c r="I36" i="7"/>
  <c r="I35" i="7"/>
  <c r="I34" i="7"/>
  <c r="I33" i="7"/>
  <c r="I32" i="7"/>
  <c r="I29" i="7"/>
  <c r="I43" i="7"/>
  <c r="I44" i="7"/>
  <c r="I32" i="1"/>
  <c r="I31" i="1"/>
  <c r="I29" i="1"/>
  <c r="I28" i="1"/>
  <c r="I21" i="1"/>
  <c r="I20" i="1"/>
  <c r="I10" i="1"/>
  <c r="I9" i="1"/>
  <c r="I8" i="1"/>
  <c r="I7" i="1"/>
  <c r="I81" i="7"/>
  <c r="I82" i="1"/>
  <c r="I85" i="7"/>
  <c r="I21" i="7"/>
  <c r="I64" i="7"/>
  <c r="I63" i="7"/>
  <c r="I61" i="7"/>
  <c r="I60" i="7"/>
  <c r="I59" i="7"/>
  <c r="I58" i="7"/>
  <c r="I56" i="7"/>
  <c r="I55" i="7"/>
  <c r="I54" i="7"/>
  <c r="I53" i="7"/>
  <c r="I52" i="7"/>
  <c r="I51" i="7"/>
  <c r="I50" i="7"/>
  <c r="I49" i="7"/>
  <c r="I48" i="7"/>
  <c r="I47" i="7"/>
  <c r="I31" i="7"/>
  <c r="I27" i="7"/>
  <c r="I30" i="7"/>
  <c r="I28" i="7"/>
  <c r="I20" i="7"/>
  <c r="I18" i="7"/>
  <c r="I17" i="7"/>
  <c r="I16" i="7"/>
  <c r="I13" i="7"/>
  <c r="I12" i="7"/>
  <c r="I11" i="7"/>
  <c r="I10" i="7"/>
  <c r="E15" i="5"/>
  <c r="E16" i="5"/>
  <c r="E17" i="5"/>
  <c r="E18" i="5"/>
  <c r="E21" i="5"/>
  <c r="H89" i="5"/>
  <c r="H56" i="5"/>
  <c r="H55" i="5"/>
  <c r="H54" i="5"/>
  <c r="H53" i="5"/>
  <c r="H52" i="5"/>
  <c r="H51" i="5"/>
  <c r="H50" i="5"/>
  <c r="H49" i="5"/>
  <c r="H48" i="5"/>
  <c r="H47" i="5"/>
  <c r="H46" i="5"/>
  <c r="H45" i="5"/>
  <c r="H44" i="5"/>
  <c r="H43" i="5"/>
  <c r="H42" i="5"/>
  <c r="H41" i="5"/>
  <c r="H40" i="5"/>
  <c r="H39" i="5"/>
  <c r="H86" i="5"/>
  <c r="H91" i="5"/>
  <c r="H88" i="5"/>
  <c r="H93" i="5"/>
  <c r="H83" i="5"/>
  <c r="H17" i="5"/>
  <c r="H58" i="5"/>
  <c r="H11" i="5"/>
  <c r="H66" i="5"/>
  <c r="H90" i="5"/>
  <c r="H85" i="5"/>
  <c r="H82" i="5"/>
  <c r="H81" i="5"/>
  <c r="H80" i="5"/>
  <c r="H79" i="5"/>
  <c r="H78" i="5"/>
  <c r="H77" i="5"/>
  <c r="H76" i="5"/>
  <c r="H75" i="5"/>
  <c r="H73" i="5"/>
  <c r="H72" i="5"/>
  <c r="H71" i="5"/>
  <c r="H70" i="5"/>
  <c r="H69" i="5"/>
  <c r="H68" i="5"/>
  <c r="H65" i="5"/>
  <c r="H63" i="5"/>
  <c r="H62" i="5"/>
  <c r="H61" i="5"/>
  <c r="H60" i="5"/>
  <c r="H37" i="5"/>
  <c r="H36" i="5"/>
  <c r="H35" i="5"/>
  <c r="H34" i="5"/>
  <c r="H33" i="5"/>
  <c r="H32" i="5"/>
  <c r="H31" i="5"/>
  <c r="H30" i="5"/>
  <c r="H29" i="5"/>
  <c r="H28" i="5"/>
  <c r="H27" i="5"/>
  <c r="H26" i="5"/>
  <c r="H25" i="5"/>
  <c r="H24" i="5"/>
  <c r="H23" i="5"/>
  <c r="H22" i="5"/>
  <c r="H20" i="5"/>
  <c r="H19" i="5"/>
  <c r="H18" i="5"/>
  <c r="H16" i="5"/>
  <c r="H15" i="5"/>
  <c r="H14" i="5"/>
  <c r="H13" i="5"/>
  <c r="H10" i="5"/>
  <c r="H9" i="5"/>
  <c r="H8" i="5"/>
  <c r="H7" i="5"/>
  <c r="H6" i="5"/>
  <c r="H5" i="5"/>
  <c r="H4" i="5"/>
  <c r="H2" i="5"/>
  <c r="E52" i="1"/>
  <c r="E53" i="1"/>
  <c r="E54" i="1"/>
  <c r="E55" i="1"/>
  <c r="E56" i="1"/>
  <c r="I22" i="1"/>
  <c r="E57" i="1"/>
  <c r="E58" i="1"/>
  <c r="I97" i="1"/>
  <c r="I102" i="1"/>
  <c r="I106" i="1"/>
  <c r="I94" i="1"/>
  <c r="I96" i="1"/>
  <c r="I99" i="1"/>
  <c r="I101" i="1"/>
  <c r="I103" i="1"/>
  <c r="I104" i="1"/>
  <c r="I105" i="1"/>
  <c r="I91" i="1"/>
  <c r="I90" i="1"/>
  <c r="I89" i="1"/>
  <c r="I5" i="1"/>
  <c r="I70" i="1"/>
  <c r="I81" i="1"/>
  <c r="I19" i="1"/>
  <c r="I24" i="1"/>
  <c r="I18" i="1"/>
  <c r="I98" i="1"/>
  <c r="I17" i="1"/>
  <c r="I77" i="1"/>
  <c r="I76" i="1"/>
  <c r="I75" i="1"/>
  <c r="I74" i="1"/>
  <c r="I65" i="1"/>
  <c r="I66" i="1"/>
  <c r="I67" i="1"/>
  <c r="I68" i="1"/>
  <c r="I80" i="1"/>
  <c r="I93" i="1"/>
  <c r="I88" i="1"/>
  <c r="I87" i="1"/>
  <c r="I84" i="1"/>
  <c r="I85" i="1"/>
  <c r="I86" i="1"/>
  <c r="I83" i="1"/>
  <c r="I13" i="1"/>
  <c r="I12" i="1"/>
  <c r="I11" i="1"/>
  <c r="I23" i="1"/>
  <c r="I16" i="1"/>
  <c r="XEY124" i="7"/>
  <c r="XES124" i="7"/>
  <c r="XEM124" i="7"/>
  <c r="XEG124" i="7"/>
  <c r="XEA124" i="7"/>
  <c r="XDU124" i="7"/>
  <c r="XDO124" i="7"/>
  <c r="XDI124" i="7"/>
  <c r="XDC124" i="7"/>
  <c r="XCW124" i="7"/>
  <c r="XCQ124" i="7"/>
  <c r="XCK124" i="7"/>
  <c r="XCE124" i="7"/>
  <c r="XBY124" i="7"/>
  <c r="XBS124" i="7"/>
  <c r="XBM124" i="7"/>
  <c r="XBG124" i="7"/>
  <c r="XBA124" i="7"/>
  <c r="XAU124" i="7"/>
  <c r="XAO124" i="7"/>
  <c r="XAI124" i="7"/>
  <c r="XAC124" i="7"/>
  <c r="WZW124" i="7"/>
  <c r="WZQ124" i="7"/>
  <c r="WZK124" i="7"/>
  <c r="WZE124" i="7"/>
  <c r="WYY124" i="7"/>
  <c r="WYS124" i="7"/>
  <c r="WYM124" i="7"/>
  <c r="WYG124" i="7"/>
  <c r="WYA124" i="7"/>
  <c r="WXU124" i="7"/>
  <c r="WXO124" i="7"/>
  <c r="WXI124" i="7"/>
  <c r="WXC124" i="7"/>
  <c r="WWW124" i="7"/>
  <c r="WWQ124" i="7"/>
  <c r="WWK124" i="7"/>
  <c r="WWE124" i="7"/>
  <c r="WVY124" i="7"/>
  <c r="WVS124" i="7"/>
  <c r="WVM124" i="7"/>
  <c r="WVG124" i="7"/>
  <c r="WVA124" i="7"/>
  <c r="WUU124" i="7"/>
  <c r="WUO124" i="7"/>
  <c r="WUI124" i="7"/>
  <c r="WUC124" i="7"/>
  <c r="WTW124" i="7"/>
  <c r="WTQ124" i="7"/>
  <c r="WTK124" i="7"/>
  <c r="WTE124" i="7"/>
  <c r="WSY124" i="7"/>
  <c r="WSS124" i="7"/>
  <c r="WSM124" i="7"/>
  <c r="WSG124" i="7"/>
  <c r="WSA124" i="7"/>
  <c r="WRU124" i="7"/>
  <c r="WRO124" i="7"/>
  <c r="WRI124" i="7"/>
  <c r="WRC124" i="7"/>
  <c r="WQW124" i="7"/>
  <c r="WQQ124" i="7"/>
  <c r="WQK124" i="7"/>
  <c r="WQE124" i="7"/>
  <c r="WPY124" i="7"/>
  <c r="WPS124" i="7"/>
  <c r="WPM124" i="7"/>
  <c r="WPG124" i="7"/>
  <c r="WPA124" i="7"/>
  <c r="WOU124" i="7"/>
  <c r="WOO124" i="7"/>
  <c r="WOI124" i="7"/>
  <c r="WOC124" i="7"/>
  <c r="WNW124" i="7"/>
  <c r="WNQ124" i="7"/>
  <c r="WNK124" i="7"/>
  <c r="WNE124" i="7"/>
  <c r="WMY124" i="7"/>
  <c r="WMS124" i="7"/>
  <c r="WMM124" i="7"/>
  <c r="WMG124" i="7"/>
  <c r="WMA124" i="7"/>
  <c r="WLU124" i="7"/>
  <c r="WLO124" i="7"/>
  <c r="WLI124" i="7"/>
  <c r="WLC124" i="7"/>
  <c r="WKW124" i="7"/>
  <c r="WKQ124" i="7"/>
  <c r="WKK124" i="7"/>
  <c r="WKE124" i="7"/>
  <c r="WJY124" i="7"/>
  <c r="WJS124" i="7"/>
  <c r="WJM124" i="7"/>
  <c r="WJG124" i="7"/>
  <c r="WJA124" i="7"/>
  <c r="WIU124" i="7"/>
  <c r="WIO124" i="7"/>
  <c r="WII124" i="7"/>
  <c r="WIC124" i="7"/>
  <c r="WHW124" i="7"/>
  <c r="WHQ124" i="7"/>
  <c r="WHK124" i="7"/>
  <c r="WHE124" i="7"/>
  <c r="WGY124" i="7"/>
  <c r="WGS124" i="7"/>
  <c r="WGM124" i="7"/>
  <c r="WGG124" i="7"/>
  <c r="WGA124" i="7"/>
  <c r="WFU124" i="7"/>
  <c r="WFO124" i="7"/>
  <c r="WFI124" i="7"/>
  <c r="WFC124" i="7"/>
  <c r="WEW124" i="7"/>
  <c r="WEQ124" i="7"/>
  <c r="WEK124" i="7"/>
  <c r="WEE124" i="7"/>
  <c r="WDY124" i="7"/>
  <c r="WDS124" i="7"/>
  <c r="WDM124" i="7"/>
  <c r="WDG124" i="7"/>
  <c r="WDA124" i="7"/>
  <c r="WCU124" i="7"/>
  <c r="WCO124" i="7"/>
  <c r="WCI124" i="7"/>
  <c r="WCC124" i="7"/>
  <c r="WBW124" i="7"/>
  <c r="WBQ124" i="7"/>
  <c r="WBK124" i="7"/>
  <c r="WBE124" i="7"/>
  <c r="WAY124" i="7"/>
  <c r="WAS124" i="7"/>
  <c r="WAM124" i="7"/>
  <c r="WAG124" i="7"/>
  <c r="WAA124" i="7"/>
  <c r="VZU124" i="7"/>
  <c r="VZO124" i="7"/>
  <c r="VZI124" i="7"/>
  <c r="VZC124" i="7"/>
  <c r="VYW124" i="7"/>
  <c r="VYQ124" i="7"/>
  <c r="VYK124" i="7"/>
  <c r="VYE124" i="7"/>
  <c r="VXY124" i="7"/>
  <c r="VXS124" i="7"/>
  <c r="VXM124" i="7"/>
  <c r="VXG124" i="7"/>
  <c r="VXA124" i="7"/>
  <c r="VWU124" i="7"/>
  <c r="VWO124" i="7"/>
  <c r="VWI124" i="7"/>
  <c r="VWC124" i="7"/>
  <c r="VVW124" i="7"/>
  <c r="VVQ124" i="7"/>
  <c r="VVK124" i="7"/>
  <c r="VVE124" i="7"/>
  <c r="VUY124" i="7"/>
  <c r="VUS124" i="7"/>
  <c r="VUM124" i="7"/>
  <c r="VUG124" i="7"/>
  <c r="VUA124" i="7"/>
  <c r="VTU124" i="7"/>
  <c r="VTO124" i="7"/>
  <c r="VTI124" i="7"/>
  <c r="VTC124" i="7"/>
  <c r="VSW124" i="7"/>
  <c r="VSQ124" i="7"/>
  <c r="VSK124" i="7"/>
  <c r="VSE124" i="7"/>
  <c r="VRY124" i="7"/>
  <c r="VRS124" i="7"/>
  <c r="VRM124" i="7"/>
  <c r="VRG124" i="7"/>
  <c r="VRA124" i="7"/>
  <c r="VQU124" i="7"/>
  <c r="VQO124" i="7"/>
  <c r="VQI124" i="7"/>
  <c r="VQC124" i="7"/>
  <c r="VPW124" i="7"/>
  <c r="VPQ124" i="7"/>
  <c r="VPK124" i="7"/>
  <c r="VPE124" i="7"/>
  <c r="VOY124" i="7"/>
  <c r="VOS124" i="7"/>
  <c r="VOM124" i="7"/>
  <c r="VOG124" i="7"/>
  <c r="VOA124" i="7"/>
  <c r="VNU124" i="7"/>
  <c r="VNO124" i="7"/>
  <c r="VNI124" i="7"/>
  <c r="VNC124" i="7"/>
  <c r="VMW124" i="7"/>
  <c r="VMQ124" i="7"/>
  <c r="VMK124" i="7"/>
  <c r="VME124" i="7"/>
  <c r="VLY124" i="7"/>
  <c r="VLS124" i="7"/>
  <c r="VLM124" i="7"/>
  <c r="VLG124" i="7"/>
  <c r="VLA124" i="7"/>
  <c r="VKU124" i="7"/>
  <c r="VKO124" i="7"/>
  <c r="VKI124" i="7"/>
  <c r="VKC124" i="7"/>
  <c r="VJW124" i="7"/>
  <c r="VJQ124" i="7"/>
  <c r="VJK124" i="7"/>
  <c r="VJE124" i="7"/>
  <c r="VIY124" i="7"/>
  <c r="VIS124" i="7"/>
  <c r="VIM124" i="7"/>
  <c r="VIG124" i="7"/>
  <c r="VIA124" i="7"/>
  <c r="VHU124" i="7"/>
  <c r="VHO124" i="7"/>
  <c r="VHI124" i="7"/>
  <c r="VHC124" i="7"/>
  <c r="VGW124" i="7"/>
  <c r="VGQ124" i="7"/>
  <c r="VGK124" i="7"/>
  <c r="VGE124" i="7"/>
  <c r="VFY124" i="7"/>
  <c r="VFS124" i="7"/>
  <c r="VFM124" i="7"/>
  <c r="VFG124" i="7"/>
  <c r="VFA124" i="7"/>
  <c r="VEU124" i="7"/>
  <c r="VEO124" i="7"/>
  <c r="VEI124" i="7"/>
  <c r="VEC124" i="7"/>
  <c r="VDW124" i="7"/>
  <c r="VDQ124" i="7"/>
  <c r="VDK124" i="7"/>
  <c r="VDE124" i="7"/>
  <c r="VCY124" i="7"/>
  <c r="VCS124" i="7"/>
  <c r="VCM124" i="7"/>
  <c r="VCG124" i="7"/>
  <c r="VCA124" i="7"/>
  <c r="VBU124" i="7"/>
  <c r="VBO124" i="7"/>
  <c r="VBI124" i="7"/>
  <c r="VBC124" i="7"/>
  <c r="VAW124" i="7"/>
  <c r="VAQ124" i="7"/>
  <c r="VAK124" i="7"/>
  <c r="VAE124" i="7"/>
  <c r="UZY124" i="7"/>
  <c r="UZS124" i="7"/>
  <c r="UZM124" i="7"/>
  <c r="UZG124" i="7"/>
  <c r="UZA124" i="7"/>
  <c r="UYU124" i="7"/>
  <c r="UYO124" i="7"/>
  <c r="UYI124" i="7"/>
  <c r="UYC124" i="7"/>
  <c r="UXW124" i="7"/>
  <c r="UXQ124" i="7"/>
  <c r="UXK124" i="7"/>
  <c r="UXE124" i="7"/>
  <c r="UWY124" i="7"/>
  <c r="UWS124" i="7"/>
  <c r="UWM124" i="7"/>
  <c r="UWG124" i="7"/>
  <c r="UWA124" i="7"/>
  <c r="UVU124" i="7"/>
  <c r="UVO124" i="7"/>
  <c r="UVI124" i="7"/>
  <c r="UVC124" i="7"/>
  <c r="UUW124" i="7"/>
  <c r="UUQ124" i="7"/>
  <c r="UUK124" i="7"/>
  <c r="UUE124" i="7"/>
  <c r="UTY124" i="7"/>
  <c r="UTS124" i="7"/>
  <c r="UTM124" i="7"/>
  <c r="UTG124" i="7"/>
  <c r="UTA124" i="7"/>
  <c r="USU124" i="7"/>
  <c r="USO124" i="7"/>
  <c r="USI124" i="7"/>
  <c r="USC124" i="7"/>
  <c r="URW124" i="7"/>
  <c r="URQ124" i="7"/>
  <c r="URK124" i="7"/>
  <c r="URE124" i="7"/>
  <c r="UQY124" i="7"/>
  <c r="UQS124" i="7"/>
  <c r="UQM124" i="7"/>
  <c r="UQG124" i="7"/>
  <c r="UQA124" i="7"/>
  <c r="UPU124" i="7"/>
  <c r="UPO124" i="7"/>
  <c r="UPI124" i="7"/>
  <c r="UPC124" i="7"/>
  <c r="UOW124" i="7"/>
  <c r="UOQ124" i="7"/>
  <c r="UOK124" i="7"/>
  <c r="UOE124" i="7"/>
  <c r="UNY124" i="7"/>
  <c r="UNS124" i="7"/>
  <c r="UNM124" i="7"/>
  <c r="UNG124" i="7"/>
  <c r="UNA124" i="7"/>
  <c r="UMU124" i="7"/>
  <c r="UMO124" i="7"/>
  <c r="UMI124" i="7"/>
  <c r="UMC124" i="7"/>
  <c r="ULW124" i="7"/>
  <c r="ULQ124" i="7"/>
  <c r="ULK124" i="7"/>
  <c r="ULE124" i="7"/>
  <c r="UKY124" i="7"/>
  <c r="UKS124" i="7"/>
  <c r="UKM124" i="7"/>
  <c r="UKG124" i="7"/>
  <c r="UKA124" i="7"/>
  <c r="UJU124" i="7"/>
  <c r="UJO124" i="7"/>
  <c r="UJI124" i="7"/>
  <c r="UJC124" i="7"/>
  <c r="UIW124" i="7"/>
  <c r="UIQ124" i="7"/>
  <c r="UIK124" i="7"/>
  <c r="UIE124" i="7"/>
  <c r="UHY124" i="7"/>
  <c r="UHS124" i="7"/>
  <c r="UHM124" i="7"/>
  <c r="UHG124" i="7"/>
  <c r="UHA124" i="7"/>
  <c r="UGU124" i="7"/>
  <c r="UGO124" i="7"/>
  <c r="UGI124" i="7"/>
  <c r="UGC124" i="7"/>
  <c r="UFW124" i="7"/>
  <c r="UFQ124" i="7"/>
  <c r="UFK124" i="7"/>
  <c r="UFE124" i="7"/>
  <c r="UEY124" i="7"/>
  <c r="UES124" i="7"/>
  <c r="UEM124" i="7"/>
  <c r="UEG124" i="7"/>
  <c r="UEA124" i="7"/>
  <c r="UDU124" i="7"/>
  <c r="UDO124" i="7"/>
  <c r="UDI124" i="7"/>
  <c r="UDC124" i="7"/>
  <c r="UCW124" i="7"/>
  <c r="UCQ124" i="7"/>
  <c r="UCK124" i="7"/>
  <c r="UCE124" i="7"/>
  <c r="UBY124" i="7"/>
  <c r="UBS124" i="7"/>
  <c r="UBM124" i="7"/>
  <c r="UBG124" i="7"/>
  <c r="UBA124" i="7"/>
  <c r="UAU124" i="7"/>
  <c r="UAO124" i="7"/>
  <c r="UAI124" i="7"/>
  <c r="UAC124" i="7"/>
  <c r="TZW124" i="7"/>
  <c r="TZQ124" i="7"/>
  <c r="TZK124" i="7"/>
  <c r="TZE124" i="7"/>
  <c r="TYY124" i="7"/>
  <c r="TYS124" i="7"/>
  <c r="TYM124" i="7"/>
  <c r="TYG124" i="7"/>
  <c r="TYA124" i="7"/>
  <c r="TXU124" i="7"/>
  <c r="TXO124" i="7"/>
  <c r="TXI124" i="7"/>
  <c r="TXC124" i="7"/>
  <c r="TWW124" i="7"/>
  <c r="TWQ124" i="7"/>
  <c r="TWK124" i="7"/>
  <c r="TWE124" i="7"/>
  <c r="TVY124" i="7"/>
  <c r="TVS124" i="7"/>
  <c r="TVM124" i="7"/>
  <c r="TVG124" i="7"/>
  <c r="TVA124" i="7"/>
  <c r="TUU124" i="7"/>
  <c r="TUO124" i="7"/>
  <c r="TUI124" i="7"/>
  <c r="TUC124" i="7"/>
  <c r="TTW124" i="7"/>
  <c r="TTQ124" i="7"/>
  <c r="TTK124" i="7"/>
  <c r="TTE124" i="7"/>
  <c r="TSY124" i="7"/>
  <c r="TSS124" i="7"/>
  <c r="TSM124" i="7"/>
  <c r="TSG124" i="7"/>
  <c r="TSA124" i="7"/>
  <c r="TRU124" i="7"/>
  <c r="TRO124" i="7"/>
  <c r="TRI124" i="7"/>
  <c r="TRC124" i="7"/>
  <c r="TQW124" i="7"/>
  <c r="TQQ124" i="7"/>
  <c r="TQK124" i="7"/>
  <c r="TQE124" i="7"/>
  <c r="TPY124" i="7"/>
  <c r="TPS124" i="7"/>
  <c r="TPM124" i="7"/>
  <c r="TPG124" i="7"/>
  <c r="TPA124" i="7"/>
  <c r="TOU124" i="7"/>
  <c r="TOO124" i="7"/>
  <c r="TOI124" i="7"/>
  <c r="TOC124" i="7"/>
  <c r="TNW124" i="7"/>
  <c r="TNQ124" i="7"/>
  <c r="TNK124" i="7"/>
  <c r="TNE124" i="7"/>
  <c r="TMY124" i="7"/>
  <c r="TMS124" i="7"/>
  <c r="TMM124" i="7"/>
  <c r="TMG124" i="7"/>
  <c r="TMA124" i="7"/>
  <c r="TLU124" i="7"/>
  <c r="TLO124" i="7"/>
  <c r="TLI124" i="7"/>
  <c r="TLC124" i="7"/>
  <c r="TKW124" i="7"/>
  <c r="TKQ124" i="7"/>
  <c r="TKK124" i="7"/>
  <c r="TKE124" i="7"/>
  <c r="TJY124" i="7"/>
  <c r="TJS124" i="7"/>
  <c r="TJM124" i="7"/>
  <c r="TJG124" i="7"/>
  <c r="TJA124" i="7"/>
  <c r="TIU124" i="7"/>
  <c r="TIO124" i="7"/>
  <c r="TII124" i="7"/>
  <c r="TIC124" i="7"/>
  <c r="THW124" i="7"/>
  <c r="THQ124" i="7"/>
  <c r="THK124" i="7"/>
  <c r="THE124" i="7"/>
  <c r="TGY124" i="7"/>
  <c r="TGS124" i="7"/>
  <c r="TGM124" i="7"/>
  <c r="TGG124" i="7"/>
  <c r="TGA124" i="7"/>
  <c r="TFU124" i="7"/>
  <c r="TFO124" i="7"/>
  <c r="TFI124" i="7"/>
  <c r="TFC124" i="7"/>
  <c r="TEW124" i="7"/>
  <c r="TEQ124" i="7"/>
  <c r="TEK124" i="7"/>
  <c r="TEE124" i="7"/>
  <c r="TDY124" i="7"/>
  <c r="TDS124" i="7"/>
  <c r="TDM124" i="7"/>
  <c r="TDG124" i="7"/>
  <c r="TDA124" i="7"/>
  <c r="TCU124" i="7"/>
  <c r="TCO124" i="7"/>
  <c r="TCI124" i="7"/>
  <c r="TCC124" i="7"/>
  <c r="TBW124" i="7"/>
  <c r="TBQ124" i="7"/>
  <c r="TBK124" i="7"/>
  <c r="TBE124" i="7"/>
  <c r="TAY124" i="7"/>
  <c r="TAS124" i="7"/>
  <c r="TAM124" i="7"/>
  <c r="TAG124" i="7"/>
  <c r="TAA124" i="7"/>
  <c r="SZU124" i="7"/>
  <c r="SZO124" i="7"/>
  <c r="SZI124" i="7"/>
  <c r="SZC124" i="7"/>
  <c r="SYW124" i="7"/>
  <c r="SYQ124" i="7"/>
  <c r="SYK124" i="7"/>
  <c r="SYE124" i="7"/>
  <c r="SXY124" i="7"/>
  <c r="SXS124" i="7"/>
  <c r="SXM124" i="7"/>
  <c r="SXG124" i="7"/>
  <c r="SXA124" i="7"/>
  <c r="SWU124" i="7"/>
  <c r="SWO124" i="7"/>
  <c r="SWI124" i="7"/>
  <c r="SWC124" i="7"/>
  <c r="SVW124" i="7"/>
  <c r="SVQ124" i="7"/>
  <c r="SVK124" i="7"/>
  <c r="SVE124" i="7"/>
  <c r="SUY124" i="7"/>
  <c r="SUS124" i="7"/>
  <c r="SUM124" i="7"/>
  <c r="SUG124" i="7"/>
  <c r="SUA124" i="7"/>
  <c r="STU124" i="7"/>
  <c r="STO124" i="7"/>
  <c r="STI124" i="7"/>
  <c r="STC124" i="7"/>
  <c r="SSW124" i="7"/>
  <c r="SSQ124" i="7"/>
  <c r="SSK124" i="7"/>
  <c r="SSE124" i="7"/>
  <c r="SRY124" i="7"/>
  <c r="SRS124" i="7"/>
  <c r="SRM124" i="7"/>
  <c r="SRG124" i="7"/>
  <c r="SRA124" i="7"/>
  <c r="SQU124" i="7"/>
  <c r="SQO124" i="7"/>
  <c r="SQI124" i="7"/>
  <c r="SQC124" i="7"/>
  <c r="SPW124" i="7"/>
  <c r="SPQ124" i="7"/>
  <c r="SPK124" i="7"/>
  <c r="SPE124" i="7"/>
  <c r="SOY124" i="7"/>
  <c r="SOS124" i="7"/>
  <c r="SOM124" i="7"/>
  <c r="SOG124" i="7"/>
  <c r="SOA124" i="7"/>
  <c r="SNU124" i="7"/>
  <c r="SNO124" i="7"/>
  <c r="SNI124" i="7"/>
  <c r="SNC124" i="7"/>
  <c r="SMW124" i="7"/>
  <c r="SMQ124" i="7"/>
  <c r="SMK124" i="7"/>
  <c r="SME124" i="7"/>
  <c r="SLY124" i="7"/>
  <c r="SLS124" i="7"/>
  <c r="SLM124" i="7"/>
  <c r="SLG124" i="7"/>
  <c r="SLA124" i="7"/>
  <c r="SKU124" i="7"/>
  <c r="SKO124" i="7"/>
  <c r="SKI124" i="7"/>
  <c r="SKC124" i="7"/>
  <c r="SJW124" i="7"/>
  <c r="SJQ124" i="7"/>
  <c r="SJK124" i="7"/>
  <c r="SJE124" i="7"/>
  <c r="SIY124" i="7"/>
  <c r="SIS124" i="7"/>
  <c r="SIM124" i="7"/>
  <c r="SIG124" i="7"/>
  <c r="SIA124" i="7"/>
  <c r="SHU124" i="7"/>
  <c r="SHO124" i="7"/>
  <c r="SHI124" i="7"/>
  <c r="SHC124" i="7"/>
  <c r="SGW124" i="7"/>
  <c r="SGQ124" i="7"/>
  <c r="SGK124" i="7"/>
  <c r="SGE124" i="7"/>
  <c r="SFY124" i="7"/>
  <c r="SFS124" i="7"/>
  <c r="SFM124" i="7"/>
  <c r="SFG124" i="7"/>
  <c r="SFA124" i="7"/>
  <c r="SEU124" i="7"/>
  <c r="SEO124" i="7"/>
  <c r="SEI124" i="7"/>
  <c r="SEC124" i="7"/>
  <c r="SDW124" i="7"/>
  <c r="SDQ124" i="7"/>
  <c r="SDK124" i="7"/>
  <c r="SDE124" i="7"/>
  <c r="SCY124" i="7"/>
  <c r="SCS124" i="7"/>
  <c r="SCM124" i="7"/>
  <c r="SCG124" i="7"/>
  <c r="SCA124" i="7"/>
  <c r="SBU124" i="7"/>
  <c r="SBO124" i="7"/>
  <c r="SBI124" i="7"/>
  <c r="SBC124" i="7"/>
  <c r="SAW124" i="7"/>
  <c r="SAQ124" i="7"/>
  <c r="SAK124" i="7"/>
  <c r="SAE124" i="7"/>
  <c r="RZY124" i="7"/>
  <c r="RZS124" i="7"/>
  <c r="RZM124" i="7"/>
  <c r="RZG124" i="7"/>
  <c r="RZA124" i="7"/>
  <c r="RYU124" i="7"/>
  <c r="RYO124" i="7"/>
  <c r="RYI124" i="7"/>
  <c r="RYC124" i="7"/>
  <c r="RXW124" i="7"/>
  <c r="RXQ124" i="7"/>
  <c r="RXK124" i="7"/>
  <c r="RXE124" i="7"/>
  <c r="RWY124" i="7"/>
  <c r="RWS124" i="7"/>
  <c r="RWM124" i="7"/>
  <c r="RWG124" i="7"/>
  <c r="RWA124" i="7"/>
  <c r="RVU124" i="7"/>
  <c r="RVO124" i="7"/>
  <c r="RVI124" i="7"/>
  <c r="RVC124" i="7"/>
  <c r="RUW124" i="7"/>
  <c r="RUQ124" i="7"/>
  <c r="RUK124" i="7"/>
  <c r="RUE124" i="7"/>
  <c r="RTY124" i="7"/>
  <c r="RTS124" i="7"/>
  <c r="RTM124" i="7"/>
  <c r="RTG124" i="7"/>
  <c r="RTA124" i="7"/>
  <c r="RSU124" i="7"/>
  <c r="RSO124" i="7"/>
  <c r="RSI124" i="7"/>
  <c r="RSC124" i="7"/>
  <c r="RRW124" i="7"/>
  <c r="RRQ124" i="7"/>
  <c r="RRK124" i="7"/>
  <c r="RRE124" i="7"/>
  <c r="RQY124" i="7"/>
  <c r="RQS124" i="7"/>
  <c r="RQM124" i="7"/>
  <c r="RQG124" i="7"/>
  <c r="RQA124" i="7"/>
  <c r="RPU124" i="7"/>
  <c r="RPO124" i="7"/>
  <c r="RPI124" i="7"/>
  <c r="RPC124" i="7"/>
  <c r="ROW124" i="7"/>
  <c r="ROQ124" i="7"/>
  <c r="ROK124" i="7"/>
  <c r="ROE124" i="7"/>
  <c r="RNY124" i="7"/>
  <c r="RNS124" i="7"/>
  <c r="RNM124" i="7"/>
  <c r="RNG124" i="7"/>
  <c r="RNA124" i="7"/>
  <c r="RMU124" i="7"/>
  <c r="RMO124" i="7"/>
  <c r="RMI124" i="7"/>
  <c r="RMC124" i="7"/>
  <c r="RLW124" i="7"/>
  <c r="RLQ124" i="7"/>
  <c r="RLK124" i="7"/>
  <c r="RLE124" i="7"/>
  <c r="RKY124" i="7"/>
  <c r="RKS124" i="7"/>
  <c r="RKM124" i="7"/>
  <c r="RKG124" i="7"/>
  <c r="RKA124" i="7"/>
  <c r="RJU124" i="7"/>
  <c r="RJO124" i="7"/>
  <c r="RJI124" i="7"/>
  <c r="RJC124" i="7"/>
  <c r="RIW124" i="7"/>
  <c r="RIQ124" i="7"/>
  <c r="RIK124" i="7"/>
  <c r="RIE124" i="7"/>
  <c r="RHY124" i="7"/>
  <c r="RHS124" i="7"/>
  <c r="RHM124" i="7"/>
  <c r="RHG124" i="7"/>
  <c r="RHA124" i="7"/>
  <c r="RGU124" i="7"/>
  <c r="RGO124" i="7"/>
  <c r="RGI124" i="7"/>
  <c r="RGC124" i="7"/>
  <c r="RFW124" i="7"/>
  <c r="RFQ124" i="7"/>
  <c r="RFK124" i="7"/>
  <c r="RFE124" i="7"/>
  <c r="REY124" i="7"/>
  <c r="RES124" i="7"/>
  <c r="REM124" i="7"/>
  <c r="REG124" i="7"/>
  <c r="REA124" i="7"/>
  <c r="RDU124" i="7"/>
  <c r="RDO124" i="7"/>
  <c r="RDI124" i="7"/>
  <c r="RDC124" i="7"/>
  <c r="RCW124" i="7"/>
  <c r="RCQ124" i="7"/>
  <c r="RCK124" i="7"/>
  <c r="RCE124" i="7"/>
  <c r="RBY124" i="7"/>
  <c r="RBS124" i="7"/>
  <c r="RBM124" i="7"/>
  <c r="RBG124" i="7"/>
  <c r="RBA124" i="7"/>
  <c r="RAU124" i="7"/>
  <c r="RAO124" i="7"/>
  <c r="RAI124" i="7"/>
  <c r="RAC124" i="7"/>
  <c r="QZW124" i="7"/>
  <c r="QZQ124" i="7"/>
  <c r="QZK124" i="7"/>
  <c r="QZE124" i="7"/>
  <c r="QYY124" i="7"/>
  <c r="QYS124" i="7"/>
  <c r="QYM124" i="7"/>
  <c r="QYG124" i="7"/>
  <c r="QYA124" i="7"/>
  <c r="QXU124" i="7"/>
  <c r="QXO124" i="7"/>
  <c r="QXI124" i="7"/>
  <c r="QXC124" i="7"/>
  <c r="QWW124" i="7"/>
  <c r="QWQ124" i="7"/>
  <c r="QWK124" i="7"/>
  <c r="QWE124" i="7"/>
  <c r="QVY124" i="7"/>
  <c r="QVS124" i="7"/>
  <c r="QVM124" i="7"/>
  <c r="QVG124" i="7"/>
  <c r="QVA124" i="7"/>
  <c r="QUU124" i="7"/>
  <c r="QUO124" i="7"/>
  <c r="QUI124" i="7"/>
  <c r="QUC124" i="7"/>
  <c r="QTW124" i="7"/>
  <c r="QTQ124" i="7"/>
  <c r="QTK124" i="7"/>
  <c r="QTE124" i="7"/>
  <c r="QSY124" i="7"/>
  <c r="QSS124" i="7"/>
  <c r="QSM124" i="7"/>
  <c r="QSG124" i="7"/>
  <c r="QSA124" i="7"/>
  <c r="QRU124" i="7"/>
  <c r="QRO124" i="7"/>
  <c r="QRI124" i="7"/>
  <c r="QRC124" i="7"/>
  <c r="QQW124" i="7"/>
  <c r="QQQ124" i="7"/>
  <c r="QQK124" i="7"/>
  <c r="QQE124" i="7"/>
  <c r="QPY124" i="7"/>
  <c r="QPS124" i="7"/>
  <c r="QPM124" i="7"/>
  <c r="QPG124" i="7"/>
  <c r="QPA124" i="7"/>
  <c r="QOU124" i="7"/>
  <c r="QOO124" i="7"/>
  <c r="QOI124" i="7"/>
  <c r="QOC124" i="7"/>
  <c r="QNW124" i="7"/>
  <c r="QNQ124" i="7"/>
  <c r="QNK124" i="7"/>
  <c r="QNE124" i="7"/>
  <c r="QMY124" i="7"/>
  <c r="QMS124" i="7"/>
  <c r="QMM124" i="7"/>
  <c r="QMG124" i="7"/>
  <c r="QMA124" i="7"/>
  <c r="QLU124" i="7"/>
  <c r="QLO124" i="7"/>
  <c r="QLI124" i="7"/>
  <c r="QLC124" i="7"/>
  <c r="QKW124" i="7"/>
  <c r="QKQ124" i="7"/>
  <c r="QKK124" i="7"/>
  <c r="QKE124" i="7"/>
  <c r="QJY124" i="7"/>
  <c r="QJS124" i="7"/>
  <c r="QJM124" i="7"/>
  <c r="QJG124" i="7"/>
  <c r="QJA124" i="7"/>
  <c r="QIU124" i="7"/>
  <c r="QIO124" i="7"/>
  <c r="QII124" i="7"/>
  <c r="QIC124" i="7"/>
  <c r="QHW124" i="7"/>
  <c r="QHQ124" i="7"/>
  <c r="QHK124" i="7"/>
  <c r="QHE124" i="7"/>
  <c r="QGY124" i="7"/>
  <c r="QGS124" i="7"/>
  <c r="QGM124" i="7"/>
  <c r="QGG124" i="7"/>
  <c r="QGA124" i="7"/>
  <c r="QFU124" i="7"/>
  <c r="QFO124" i="7"/>
  <c r="QFI124" i="7"/>
  <c r="QFC124" i="7"/>
  <c r="QEW124" i="7"/>
  <c r="QEQ124" i="7"/>
  <c r="QEK124" i="7"/>
  <c r="QEE124" i="7"/>
  <c r="QDY124" i="7"/>
  <c r="QDS124" i="7"/>
  <c r="QDM124" i="7"/>
  <c r="QDG124" i="7"/>
  <c r="QDA124" i="7"/>
  <c r="QCU124" i="7"/>
  <c r="QCO124" i="7"/>
  <c r="QCI124" i="7"/>
  <c r="QCC124" i="7"/>
  <c r="QBW124" i="7"/>
  <c r="QBQ124" i="7"/>
  <c r="QBK124" i="7"/>
  <c r="QBE124" i="7"/>
  <c r="QAY124" i="7"/>
  <c r="QAS124" i="7"/>
  <c r="QAM124" i="7"/>
  <c r="QAG124" i="7"/>
  <c r="QAA124" i="7"/>
  <c r="PZU124" i="7"/>
  <c r="PZO124" i="7"/>
  <c r="PZI124" i="7"/>
  <c r="PZC124" i="7"/>
  <c r="PYW124" i="7"/>
  <c r="PYQ124" i="7"/>
  <c r="PYK124" i="7"/>
  <c r="PYE124" i="7"/>
  <c r="PXY124" i="7"/>
  <c r="PXS124" i="7"/>
  <c r="PXM124" i="7"/>
  <c r="PXG124" i="7"/>
  <c r="PXA124" i="7"/>
  <c r="PWU124" i="7"/>
  <c r="PWO124" i="7"/>
  <c r="PWI124" i="7"/>
  <c r="PWC124" i="7"/>
  <c r="PVW124" i="7"/>
  <c r="PVQ124" i="7"/>
  <c r="PVK124" i="7"/>
  <c r="PVE124" i="7"/>
  <c r="PUY124" i="7"/>
  <c r="PUS124" i="7"/>
  <c r="PUM124" i="7"/>
  <c r="PUG124" i="7"/>
  <c r="PUA124" i="7"/>
  <c r="PTU124" i="7"/>
  <c r="PTO124" i="7"/>
  <c r="PTI124" i="7"/>
  <c r="PTC124" i="7"/>
  <c r="PSW124" i="7"/>
  <c r="PSQ124" i="7"/>
  <c r="PSK124" i="7"/>
  <c r="PSE124" i="7"/>
  <c r="PRY124" i="7"/>
  <c r="PRS124" i="7"/>
  <c r="PRM124" i="7"/>
  <c r="PRG124" i="7"/>
  <c r="PRA124" i="7"/>
  <c r="PQU124" i="7"/>
  <c r="PQO124" i="7"/>
  <c r="PQI124" i="7"/>
  <c r="PQC124" i="7"/>
  <c r="PPW124" i="7"/>
  <c r="PPQ124" i="7"/>
  <c r="PPK124" i="7"/>
  <c r="PPE124" i="7"/>
  <c r="POY124" i="7"/>
  <c r="POS124" i="7"/>
  <c r="POM124" i="7"/>
  <c r="POG124" i="7"/>
  <c r="POA124" i="7"/>
  <c r="PNU124" i="7"/>
  <c r="PNO124" i="7"/>
  <c r="PNI124" i="7"/>
  <c r="PNC124" i="7"/>
  <c r="PMW124" i="7"/>
  <c r="PMQ124" i="7"/>
  <c r="PMK124" i="7"/>
  <c r="PME124" i="7"/>
  <c r="PLY124" i="7"/>
  <c r="PLS124" i="7"/>
  <c r="PLM124" i="7"/>
  <c r="PLG124" i="7"/>
  <c r="PLA124" i="7"/>
  <c r="PKU124" i="7"/>
  <c r="PKO124" i="7"/>
  <c r="PKI124" i="7"/>
  <c r="PKC124" i="7"/>
  <c r="PJW124" i="7"/>
  <c r="PJQ124" i="7"/>
  <c r="PJK124" i="7"/>
  <c r="PJE124" i="7"/>
  <c r="PIY124" i="7"/>
  <c r="PIS124" i="7"/>
  <c r="PIM124" i="7"/>
  <c r="PIG124" i="7"/>
  <c r="PIA124" i="7"/>
  <c r="PHU124" i="7"/>
  <c r="PHO124" i="7"/>
  <c r="PHI124" i="7"/>
  <c r="PHC124" i="7"/>
  <c r="PGW124" i="7"/>
  <c r="PGQ124" i="7"/>
  <c r="PGK124" i="7"/>
  <c r="PGE124" i="7"/>
  <c r="PFY124" i="7"/>
  <c r="PFS124" i="7"/>
  <c r="PFM124" i="7"/>
  <c r="PFG124" i="7"/>
  <c r="PFA124" i="7"/>
  <c r="PEU124" i="7"/>
  <c r="PEO124" i="7"/>
  <c r="PEI124" i="7"/>
  <c r="PEC124" i="7"/>
  <c r="PDW124" i="7"/>
  <c r="PDQ124" i="7"/>
  <c r="PDK124" i="7"/>
  <c r="PDE124" i="7"/>
  <c r="PCY124" i="7"/>
  <c r="PCS124" i="7"/>
  <c r="PCM124" i="7"/>
  <c r="PCG124" i="7"/>
  <c r="PCA124" i="7"/>
  <c r="PBU124" i="7"/>
  <c r="PBO124" i="7"/>
  <c r="PBI124" i="7"/>
  <c r="PBC124" i="7"/>
  <c r="PAW124" i="7"/>
  <c r="PAQ124" i="7"/>
  <c r="PAK124" i="7"/>
  <c r="PAE124" i="7"/>
  <c r="OZY124" i="7"/>
  <c r="OZS124" i="7"/>
  <c r="OZM124" i="7"/>
  <c r="OZG124" i="7"/>
  <c r="OZA124" i="7"/>
  <c r="OYU124" i="7"/>
  <c r="OYO124" i="7"/>
  <c r="OYI124" i="7"/>
  <c r="OYC124" i="7"/>
  <c r="OXW124" i="7"/>
  <c r="OXQ124" i="7"/>
  <c r="OXK124" i="7"/>
  <c r="OXE124" i="7"/>
  <c r="OWY124" i="7"/>
  <c r="OWS124" i="7"/>
  <c r="OWM124" i="7"/>
  <c r="OWG124" i="7"/>
  <c r="OWA124" i="7"/>
  <c r="OVU124" i="7"/>
  <c r="OVO124" i="7"/>
  <c r="OVI124" i="7"/>
  <c r="OVC124" i="7"/>
  <c r="OUW124" i="7"/>
  <c r="OUQ124" i="7"/>
  <c r="OUK124" i="7"/>
  <c r="OUE124" i="7"/>
  <c r="OTY124" i="7"/>
  <c r="OTS124" i="7"/>
  <c r="OTM124" i="7"/>
  <c r="OTG124" i="7"/>
  <c r="OTA124" i="7"/>
  <c r="OSU124" i="7"/>
  <c r="OSO124" i="7"/>
  <c r="OSI124" i="7"/>
  <c r="OSC124" i="7"/>
  <c r="ORW124" i="7"/>
  <c r="ORQ124" i="7"/>
  <c r="ORK124" i="7"/>
  <c r="ORE124" i="7"/>
  <c r="OQY124" i="7"/>
  <c r="OQS124" i="7"/>
  <c r="OQM124" i="7"/>
  <c r="OQG124" i="7"/>
  <c r="OQA124" i="7"/>
  <c r="OPU124" i="7"/>
  <c r="OPO124" i="7"/>
  <c r="OPI124" i="7"/>
  <c r="OPC124" i="7"/>
  <c r="OOW124" i="7"/>
  <c r="OOQ124" i="7"/>
  <c r="OOK124" i="7"/>
  <c r="OOE124" i="7"/>
  <c r="ONY124" i="7"/>
  <c r="ONS124" i="7"/>
  <c r="ONM124" i="7"/>
  <c r="ONG124" i="7"/>
  <c r="ONA124" i="7"/>
  <c r="OMU124" i="7"/>
  <c r="OMO124" i="7"/>
  <c r="OMI124" i="7"/>
  <c r="OMC124" i="7"/>
  <c r="OLW124" i="7"/>
  <c r="OLQ124" i="7"/>
  <c r="OLK124" i="7"/>
  <c r="OLE124" i="7"/>
  <c r="OKY124" i="7"/>
  <c r="OKS124" i="7"/>
  <c r="OKM124" i="7"/>
  <c r="OKG124" i="7"/>
  <c r="OKA124" i="7"/>
  <c r="OJU124" i="7"/>
  <c r="OJO124" i="7"/>
  <c r="OJI124" i="7"/>
  <c r="OJC124" i="7"/>
  <c r="OIW124" i="7"/>
  <c r="OIQ124" i="7"/>
  <c r="OIK124" i="7"/>
  <c r="OIE124" i="7"/>
  <c r="OHY124" i="7"/>
  <c r="OHS124" i="7"/>
  <c r="OHM124" i="7"/>
  <c r="OHG124" i="7"/>
  <c r="OHA124" i="7"/>
  <c r="OGU124" i="7"/>
  <c r="OGO124" i="7"/>
  <c r="OGI124" i="7"/>
  <c r="OGC124" i="7"/>
  <c r="OFW124" i="7"/>
  <c r="OFQ124" i="7"/>
  <c r="OFK124" i="7"/>
  <c r="OFE124" i="7"/>
  <c r="OEY124" i="7"/>
  <c r="OES124" i="7"/>
  <c r="OEM124" i="7"/>
  <c r="OEG124" i="7"/>
  <c r="OEA124" i="7"/>
  <c r="ODU124" i="7"/>
  <c r="ODO124" i="7"/>
  <c r="ODI124" i="7"/>
  <c r="ODC124" i="7"/>
  <c r="OCW124" i="7"/>
  <c r="OCQ124" i="7"/>
  <c r="OCK124" i="7"/>
  <c r="OCE124" i="7"/>
  <c r="OBY124" i="7"/>
  <c r="OBS124" i="7"/>
  <c r="OBM124" i="7"/>
  <c r="OBG124" i="7"/>
  <c r="OBA124" i="7"/>
  <c r="OAU124" i="7"/>
  <c r="OAO124" i="7"/>
  <c r="OAI124" i="7"/>
  <c r="OAC124" i="7"/>
  <c r="NZW124" i="7"/>
  <c r="NZQ124" i="7"/>
  <c r="NZK124" i="7"/>
  <c r="NZE124" i="7"/>
  <c r="NYY124" i="7"/>
  <c r="NYS124" i="7"/>
  <c r="NYM124" i="7"/>
  <c r="NYG124" i="7"/>
  <c r="NYA124" i="7"/>
  <c r="NXU124" i="7"/>
  <c r="NXO124" i="7"/>
  <c r="NXI124" i="7"/>
  <c r="NXC124" i="7"/>
  <c r="NWW124" i="7"/>
  <c r="NWQ124" i="7"/>
  <c r="NWK124" i="7"/>
  <c r="NWE124" i="7"/>
  <c r="NVY124" i="7"/>
  <c r="NVS124" i="7"/>
  <c r="NVM124" i="7"/>
  <c r="NVG124" i="7"/>
  <c r="NVA124" i="7"/>
  <c r="NUU124" i="7"/>
  <c r="NUO124" i="7"/>
  <c r="NUI124" i="7"/>
  <c r="NUC124" i="7"/>
  <c r="NTW124" i="7"/>
  <c r="NTQ124" i="7"/>
  <c r="NTK124" i="7"/>
  <c r="NTE124" i="7"/>
  <c r="NSY124" i="7"/>
  <c r="NSS124" i="7"/>
  <c r="NSM124" i="7"/>
  <c r="NSG124" i="7"/>
  <c r="NSA124" i="7"/>
  <c r="NRU124" i="7"/>
  <c r="NRO124" i="7"/>
  <c r="NRI124" i="7"/>
  <c r="NRC124" i="7"/>
  <c r="NQW124" i="7"/>
  <c r="NQQ124" i="7"/>
  <c r="NQK124" i="7"/>
  <c r="NQE124" i="7"/>
  <c r="NPY124" i="7"/>
  <c r="NPS124" i="7"/>
  <c r="NPM124" i="7"/>
  <c r="NPG124" i="7"/>
  <c r="NPA124" i="7"/>
  <c r="NOU124" i="7"/>
  <c r="NOO124" i="7"/>
  <c r="NOI124" i="7"/>
  <c r="NOC124" i="7"/>
  <c r="NNW124" i="7"/>
  <c r="NNQ124" i="7"/>
  <c r="NNK124" i="7"/>
  <c r="NNE124" i="7"/>
  <c r="NMY124" i="7"/>
  <c r="NMS124" i="7"/>
  <c r="NMM124" i="7"/>
  <c r="NMG124" i="7"/>
  <c r="NMA124" i="7"/>
  <c r="NLU124" i="7"/>
  <c r="NLO124" i="7"/>
  <c r="NLI124" i="7"/>
  <c r="NLC124" i="7"/>
  <c r="NKW124" i="7"/>
  <c r="NKQ124" i="7"/>
  <c r="NKK124" i="7"/>
  <c r="NKE124" i="7"/>
  <c r="NJY124" i="7"/>
  <c r="NJS124" i="7"/>
  <c r="NJM124" i="7"/>
  <c r="NJG124" i="7"/>
  <c r="NJA124" i="7"/>
  <c r="NIU124" i="7"/>
  <c r="NIO124" i="7"/>
  <c r="NII124" i="7"/>
  <c r="NIC124" i="7"/>
  <c r="NHW124" i="7"/>
  <c r="NHQ124" i="7"/>
  <c r="NHK124" i="7"/>
  <c r="NHE124" i="7"/>
  <c r="NGY124" i="7"/>
  <c r="NGS124" i="7"/>
  <c r="NGM124" i="7"/>
  <c r="NGG124" i="7"/>
  <c r="NGA124" i="7"/>
  <c r="NFU124" i="7"/>
  <c r="NFO124" i="7"/>
  <c r="NFI124" i="7"/>
  <c r="NFC124" i="7"/>
  <c r="NEW124" i="7"/>
  <c r="NEQ124" i="7"/>
  <c r="NEK124" i="7"/>
  <c r="NEE124" i="7"/>
  <c r="NDY124" i="7"/>
  <c r="NDS124" i="7"/>
  <c r="NDM124" i="7"/>
  <c r="NDG124" i="7"/>
  <c r="NDA124" i="7"/>
  <c r="NCU124" i="7"/>
  <c r="NCO124" i="7"/>
  <c r="NCI124" i="7"/>
  <c r="NCC124" i="7"/>
  <c r="NBW124" i="7"/>
  <c r="NBQ124" i="7"/>
  <c r="NBK124" i="7"/>
  <c r="NBE124" i="7"/>
  <c r="NAY124" i="7"/>
  <c r="NAS124" i="7"/>
  <c r="NAM124" i="7"/>
  <c r="NAG124" i="7"/>
  <c r="NAA124" i="7"/>
  <c r="MZU124" i="7"/>
  <c r="MZO124" i="7"/>
  <c r="MZI124" i="7"/>
  <c r="MZC124" i="7"/>
  <c r="MYW124" i="7"/>
  <c r="MYQ124" i="7"/>
  <c r="MYK124" i="7"/>
  <c r="MYE124" i="7"/>
  <c r="MXY124" i="7"/>
  <c r="MXS124" i="7"/>
  <c r="MXM124" i="7"/>
  <c r="MXG124" i="7"/>
  <c r="MXA124" i="7"/>
  <c r="MWU124" i="7"/>
  <c r="MWO124" i="7"/>
  <c r="MWI124" i="7"/>
  <c r="MWC124" i="7"/>
  <c r="MVW124" i="7"/>
  <c r="MVQ124" i="7"/>
  <c r="MVK124" i="7"/>
  <c r="MVE124" i="7"/>
  <c r="MUY124" i="7"/>
  <c r="MUS124" i="7"/>
  <c r="MUM124" i="7"/>
  <c r="MUG124" i="7"/>
  <c r="MUA124" i="7"/>
  <c r="MTU124" i="7"/>
  <c r="MTO124" i="7"/>
  <c r="MTI124" i="7"/>
  <c r="MTC124" i="7"/>
  <c r="MSW124" i="7"/>
  <c r="MSQ124" i="7"/>
  <c r="MSK124" i="7"/>
  <c r="MSE124" i="7"/>
  <c r="MRY124" i="7"/>
  <c r="MRS124" i="7"/>
  <c r="MRM124" i="7"/>
  <c r="MRG124" i="7"/>
  <c r="MRA124" i="7"/>
  <c r="MQU124" i="7"/>
  <c r="MQO124" i="7"/>
  <c r="MQI124" i="7"/>
  <c r="MQC124" i="7"/>
  <c r="MPW124" i="7"/>
  <c r="MPQ124" i="7"/>
  <c r="MPK124" i="7"/>
  <c r="MPE124" i="7"/>
  <c r="MOY124" i="7"/>
  <c r="MOS124" i="7"/>
  <c r="MOM124" i="7"/>
  <c r="MOG124" i="7"/>
  <c r="MOA124" i="7"/>
  <c r="MNU124" i="7"/>
  <c r="MNO124" i="7"/>
  <c r="MNI124" i="7"/>
  <c r="MNC124" i="7"/>
  <c r="MMW124" i="7"/>
  <c r="MMQ124" i="7"/>
  <c r="MMK124" i="7"/>
  <c r="MME124" i="7"/>
  <c r="MLY124" i="7"/>
  <c r="MLS124" i="7"/>
  <c r="MLM124" i="7"/>
  <c r="MLG124" i="7"/>
  <c r="MLA124" i="7"/>
  <c r="MKU124" i="7"/>
  <c r="MKO124" i="7"/>
  <c r="MKI124" i="7"/>
  <c r="MKC124" i="7"/>
  <c r="MJW124" i="7"/>
  <c r="MJQ124" i="7"/>
  <c r="MJK124" i="7"/>
  <c r="MJE124" i="7"/>
  <c r="MIY124" i="7"/>
  <c r="MIS124" i="7"/>
  <c r="MIM124" i="7"/>
  <c r="MIG124" i="7"/>
  <c r="MIA124" i="7"/>
  <c r="MHU124" i="7"/>
  <c r="MHO124" i="7"/>
  <c r="MHI124" i="7"/>
  <c r="MHC124" i="7"/>
  <c r="MGW124" i="7"/>
  <c r="MGQ124" i="7"/>
  <c r="MGK124" i="7"/>
  <c r="MGE124" i="7"/>
  <c r="MFY124" i="7"/>
  <c r="MFS124" i="7"/>
  <c r="MFM124" i="7"/>
  <c r="MFG124" i="7"/>
  <c r="MFA124" i="7"/>
  <c r="MEU124" i="7"/>
  <c r="MEO124" i="7"/>
  <c r="MEI124" i="7"/>
  <c r="MEC124" i="7"/>
  <c r="MDW124" i="7"/>
  <c r="MDQ124" i="7"/>
  <c r="MDK124" i="7"/>
  <c r="MDE124" i="7"/>
  <c r="MCY124" i="7"/>
  <c r="MCS124" i="7"/>
  <c r="MCM124" i="7"/>
  <c r="MCG124" i="7"/>
  <c r="MCA124" i="7"/>
  <c r="MBU124" i="7"/>
  <c r="MBO124" i="7"/>
  <c r="MBI124" i="7"/>
  <c r="MBC124" i="7"/>
  <c r="MAW124" i="7"/>
  <c r="MAQ124" i="7"/>
  <c r="MAK124" i="7"/>
  <c r="MAE124" i="7"/>
  <c r="LZY124" i="7"/>
  <c r="LZS124" i="7"/>
  <c r="LZM124" i="7"/>
  <c r="LZG124" i="7"/>
  <c r="LZA124" i="7"/>
  <c r="LYU124" i="7"/>
  <c r="LYO124" i="7"/>
  <c r="LYI124" i="7"/>
  <c r="LYC124" i="7"/>
  <c r="LXW124" i="7"/>
  <c r="LXQ124" i="7"/>
  <c r="LXK124" i="7"/>
  <c r="LXE124" i="7"/>
  <c r="LWY124" i="7"/>
  <c r="LWS124" i="7"/>
  <c r="LWM124" i="7"/>
  <c r="LWG124" i="7"/>
  <c r="LWA124" i="7"/>
  <c r="LVU124" i="7"/>
  <c r="LVO124" i="7"/>
  <c r="LVI124" i="7"/>
  <c r="LVC124" i="7"/>
  <c r="LUW124" i="7"/>
  <c r="LUQ124" i="7"/>
  <c r="LUK124" i="7"/>
  <c r="LUE124" i="7"/>
  <c r="LTY124" i="7"/>
  <c r="LTS124" i="7"/>
  <c r="LTM124" i="7"/>
  <c r="LTG124" i="7"/>
  <c r="LTA124" i="7"/>
  <c r="LSU124" i="7"/>
  <c r="LSO124" i="7"/>
  <c r="LSI124" i="7"/>
  <c r="LSC124" i="7"/>
  <c r="LRW124" i="7"/>
  <c r="LRQ124" i="7"/>
  <c r="LRK124" i="7"/>
  <c r="LRE124" i="7"/>
  <c r="LQY124" i="7"/>
  <c r="LQS124" i="7"/>
  <c r="LQM124" i="7"/>
  <c r="LQG124" i="7"/>
  <c r="LQA124" i="7"/>
  <c r="LPU124" i="7"/>
  <c r="LPO124" i="7"/>
  <c r="LPI124" i="7"/>
  <c r="LPC124" i="7"/>
  <c r="LOW124" i="7"/>
  <c r="LOQ124" i="7"/>
  <c r="LOK124" i="7"/>
  <c r="LOE124" i="7"/>
  <c r="LNY124" i="7"/>
  <c r="LNS124" i="7"/>
  <c r="LNM124" i="7"/>
  <c r="LNG124" i="7"/>
  <c r="LNA124" i="7"/>
  <c r="LMU124" i="7"/>
  <c r="LMO124" i="7"/>
  <c r="LMI124" i="7"/>
  <c r="LMC124" i="7"/>
  <c r="LLW124" i="7"/>
  <c r="LLQ124" i="7"/>
  <c r="LLK124" i="7"/>
  <c r="LLE124" i="7"/>
  <c r="LKY124" i="7"/>
  <c r="LKS124" i="7"/>
  <c r="LKM124" i="7"/>
  <c r="LKG124" i="7"/>
  <c r="LKA124" i="7"/>
  <c r="LJU124" i="7"/>
  <c r="LJO124" i="7"/>
  <c r="LJI124" i="7"/>
  <c r="LJC124" i="7"/>
  <c r="LIW124" i="7"/>
  <c r="LIQ124" i="7"/>
  <c r="LIK124" i="7"/>
  <c r="LIE124" i="7"/>
  <c r="LHY124" i="7"/>
  <c r="LHS124" i="7"/>
  <c r="LHM124" i="7"/>
  <c r="LHG124" i="7"/>
  <c r="LHA124" i="7"/>
  <c r="LGU124" i="7"/>
  <c r="LGO124" i="7"/>
  <c r="LGI124" i="7"/>
  <c r="LGC124" i="7"/>
  <c r="LFW124" i="7"/>
  <c r="LFQ124" i="7"/>
  <c r="LFK124" i="7"/>
  <c r="LFE124" i="7"/>
  <c r="LEY124" i="7"/>
  <c r="LES124" i="7"/>
  <c r="LEM124" i="7"/>
  <c r="LEG124" i="7"/>
  <c r="LEA124" i="7"/>
  <c r="LDU124" i="7"/>
  <c r="LDO124" i="7"/>
  <c r="LDI124" i="7"/>
  <c r="LDC124" i="7"/>
  <c r="LCW124" i="7"/>
  <c r="LCQ124" i="7"/>
  <c r="LCK124" i="7"/>
  <c r="LCE124" i="7"/>
  <c r="LBY124" i="7"/>
  <c r="LBS124" i="7"/>
  <c r="LBM124" i="7"/>
  <c r="LBG124" i="7"/>
  <c r="LBA124" i="7"/>
  <c r="LAU124" i="7"/>
  <c r="LAO124" i="7"/>
  <c r="LAI124" i="7"/>
  <c r="LAC124" i="7"/>
  <c r="KZW124" i="7"/>
  <c r="KZQ124" i="7"/>
  <c r="KZK124" i="7"/>
  <c r="KZE124" i="7"/>
  <c r="KYY124" i="7"/>
  <c r="KYS124" i="7"/>
  <c r="KYM124" i="7"/>
  <c r="KYG124" i="7"/>
  <c r="KYA124" i="7"/>
  <c r="KXU124" i="7"/>
  <c r="KXO124" i="7"/>
  <c r="KXI124" i="7"/>
  <c r="KXC124" i="7"/>
  <c r="KWW124" i="7"/>
  <c r="KWQ124" i="7"/>
  <c r="KWK124" i="7"/>
  <c r="KWE124" i="7"/>
  <c r="KVY124" i="7"/>
  <c r="KVS124" i="7"/>
  <c r="KVM124" i="7"/>
  <c r="KVG124" i="7"/>
  <c r="KVA124" i="7"/>
  <c r="KUU124" i="7"/>
  <c r="KUO124" i="7"/>
  <c r="KUI124" i="7"/>
  <c r="KUC124" i="7"/>
  <c r="KTW124" i="7"/>
  <c r="KTQ124" i="7"/>
  <c r="KTK124" i="7"/>
  <c r="KTE124" i="7"/>
  <c r="KSY124" i="7"/>
  <c r="KSS124" i="7"/>
  <c r="KSM124" i="7"/>
  <c r="KSG124" i="7"/>
  <c r="KSA124" i="7"/>
  <c r="KRU124" i="7"/>
  <c r="KRO124" i="7"/>
  <c r="KRI124" i="7"/>
  <c r="KRC124" i="7"/>
  <c r="KQW124" i="7"/>
  <c r="KQQ124" i="7"/>
  <c r="KQK124" i="7"/>
  <c r="KQE124" i="7"/>
  <c r="KPY124" i="7"/>
  <c r="KPS124" i="7"/>
  <c r="KPM124" i="7"/>
  <c r="KPG124" i="7"/>
  <c r="KPA124" i="7"/>
  <c r="KOU124" i="7"/>
  <c r="KOO124" i="7"/>
  <c r="KOI124" i="7"/>
  <c r="KOC124" i="7"/>
  <c r="KNW124" i="7"/>
  <c r="KNQ124" i="7"/>
  <c r="KNK124" i="7"/>
  <c r="KNE124" i="7"/>
  <c r="KMY124" i="7"/>
  <c r="KMS124" i="7"/>
  <c r="KMM124" i="7"/>
  <c r="KMG124" i="7"/>
  <c r="KMA124" i="7"/>
  <c r="KLU124" i="7"/>
  <c r="KLO124" i="7"/>
  <c r="KLI124" i="7"/>
  <c r="KLC124" i="7"/>
  <c r="KKW124" i="7"/>
  <c r="KKQ124" i="7"/>
  <c r="KKK124" i="7"/>
  <c r="KKE124" i="7"/>
  <c r="KJY124" i="7"/>
  <c r="KJS124" i="7"/>
  <c r="KJM124" i="7"/>
  <c r="KJG124" i="7"/>
  <c r="KJA124" i="7"/>
  <c r="KIU124" i="7"/>
  <c r="KIO124" i="7"/>
  <c r="KII124" i="7"/>
  <c r="KIC124" i="7"/>
  <c r="KHW124" i="7"/>
  <c r="KHQ124" i="7"/>
  <c r="KHK124" i="7"/>
  <c r="KHE124" i="7"/>
  <c r="KGY124" i="7"/>
  <c r="KGS124" i="7"/>
  <c r="KGM124" i="7"/>
  <c r="KGG124" i="7"/>
  <c r="KGA124" i="7"/>
  <c r="KFU124" i="7"/>
  <c r="KFO124" i="7"/>
  <c r="KFI124" i="7"/>
  <c r="KFC124" i="7"/>
  <c r="KEW124" i="7"/>
  <c r="KEQ124" i="7"/>
  <c r="KEK124" i="7"/>
  <c r="KEE124" i="7"/>
  <c r="KDY124" i="7"/>
  <c r="KDS124" i="7"/>
  <c r="KDM124" i="7"/>
  <c r="KDG124" i="7"/>
  <c r="KDA124" i="7"/>
  <c r="KCU124" i="7"/>
  <c r="KCO124" i="7"/>
  <c r="KCI124" i="7"/>
  <c r="KCC124" i="7"/>
  <c r="KBW124" i="7"/>
  <c r="KBQ124" i="7"/>
  <c r="KBK124" i="7"/>
  <c r="KBE124" i="7"/>
  <c r="KAY124" i="7"/>
  <c r="KAS124" i="7"/>
  <c r="KAM124" i="7"/>
  <c r="KAG124" i="7"/>
  <c r="KAA124" i="7"/>
  <c r="JZU124" i="7"/>
  <c r="JZO124" i="7"/>
  <c r="JZI124" i="7"/>
  <c r="JZC124" i="7"/>
  <c r="JYW124" i="7"/>
  <c r="JYQ124" i="7"/>
  <c r="JYK124" i="7"/>
  <c r="JYE124" i="7"/>
  <c r="JXY124" i="7"/>
  <c r="JXS124" i="7"/>
  <c r="JXM124" i="7"/>
  <c r="JXG124" i="7"/>
  <c r="JXA124" i="7"/>
  <c r="JWU124" i="7"/>
  <c r="JWO124" i="7"/>
  <c r="JWI124" i="7"/>
  <c r="JWC124" i="7"/>
  <c r="JVW124" i="7"/>
  <c r="JVQ124" i="7"/>
  <c r="JVK124" i="7"/>
  <c r="JVE124" i="7"/>
  <c r="JUY124" i="7"/>
  <c r="JUS124" i="7"/>
  <c r="JUM124" i="7"/>
  <c r="JUG124" i="7"/>
  <c r="JUA124" i="7"/>
  <c r="JTU124" i="7"/>
  <c r="JTO124" i="7"/>
  <c r="JTI124" i="7"/>
  <c r="JTC124" i="7"/>
  <c r="JSW124" i="7"/>
  <c r="JSQ124" i="7"/>
  <c r="JSK124" i="7"/>
  <c r="JSE124" i="7"/>
  <c r="JRY124" i="7"/>
  <c r="JRS124" i="7"/>
  <c r="JRM124" i="7"/>
  <c r="JRG124" i="7"/>
  <c r="JRA124" i="7"/>
  <c r="JQU124" i="7"/>
  <c r="JQO124" i="7"/>
  <c r="JQI124" i="7"/>
  <c r="JQC124" i="7"/>
  <c r="JPW124" i="7"/>
  <c r="JPQ124" i="7"/>
  <c r="JPK124" i="7"/>
  <c r="JPE124" i="7"/>
  <c r="JOY124" i="7"/>
  <c r="JOS124" i="7"/>
  <c r="JOM124" i="7"/>
  <c r="JOG124" i="7"/>
  <c r="JOA124" i="7"/>
  <c r="JNU124" i="7"/>
  <c r="JNO124" i="7"/>
  <c r="JNI124" i="7"/>
  <c r="JNC124" i="7"/>
  <c r="JMW124" i="7"/>
  <c r="JMQ124" i="7"/>
  <c r="JMK124" i="7"/>
  <c r="JME124" i="7"/>
  <c r="JLY124" i="7"/>
  <c r="JLS124" i="7"/>
  <c r="JLM124" i="7"/>
  <c r="JLG124" i="7"/>
  <c r="JLA124" i="7"/>
  <c r="JKU124" i="7"/>
  <c r="JKO124" i="7"/>
  <c r="JKI124" i="7"/>
  <c r="JKC124" i="7"/>
  <c r="JJW124" i="7"/>
  <c r="JJQ124" i="7"/>
  <c r="JJK124" i="7"/>
  <c r="JJE124" i="7"/>
  <c r="JIY124" i="7"/>
  <c r="JIS124" i="7"/>
  <c r="JIM124" i="7"/>
  <c r="JIG124" i="7"/>
  <c r="JIA124" i="7"/>
  <c r="JHU124" i="7"/>
  <c r="JHO124" i="7"/>
  <c r="JHI124" i="7"/>
  <c r="JHC124" i="7"/>
  <c r="JGW124" i="7"/>
  <c r="JGQ124" i="7"/>
  <c r="JGK124" i="7"/>
  <c r="JGE124" i="7"/>
  <c r="JFY124" i="7"/>
  <c r="JFS124" i="7"/>
  <c r="JFM124" i="7"/>
  <c r="JFG124" i="7"/>
  <c r="JFA124" i="7"/>
  <c r="JEU124" i="7"/>
  <c r="JEO124" i="7"/>
  <c r="JEI124" i="7"/>
  <c r="JEC124" i="7"/>
  <c r="JDW124" i="7"/>
  <c r="JDQ124" i="7"/>
  <c r="JDK124" i="7"/>
  <c r="JDE124" i="7"/>
  <c r="JCY124" i="7"/>
  <c r="JCS124" i="7"/>
  <c r="JCM124" i="7"/>
  <c r="JCG124" i="7"/>
  <c r="JCA124" i="7"/>
  <c r="JBU124" i="7"/>
  <c r="JBO124" i="7"/>
  <c r="JBI124" i="7"/>
  <c r="JBC124" i="7"/>
  <c r="JAW124" i="7"/>
  <c r="JAQ124" i="7"/>
  <c r="JAK124" i="7"/>
  <c r="JAE124" i="7"/>
  <c r="IZY124" i="7"/>
  <c r="IZS124" i="7"/>
  <c r="IZM124" i="7"/>
  <c r="IZG124" i="7"/>
  <c r="IZA124" i="7"/>
  <c r="IYU124" i="7"/>
  <c r="IYO124" i="7"/>
  <c r="IYI124" i="7"/>
  <c r="IYC124" i="7"/>
  <c r="IXW124" i="7"/>
  <c r="IXQ124" i="7"/>
  <c r="IXK124" i="7"/>
  <c r="IXE124" i="7"/>
  <c r="IWY124" i="7"/>
  <c r="IWS124" i="7"/>
  <c r="IWM124" i="7"/>
  <c r="IWG124" i="7"/>
  <c r="IWA124" i="7"/>
  <c r="IVU124" i="7"/>
  <c r="IVO124" i="7"/>
  <c r="IVI124" i="7"/>
  <c r="IVC124" i="7"/>
  <c r="IUW124" i="7"/>
  <c r="IUQ124" i="7"/>
  <c r="IUK124" i="7"/>
  <c r="IUE124" i="7"/>
  <c r="ITY124" i="7"/>
  <c r="ITS124" i="7"/>
  <c r="ITM124" i="7"/>
  <c r="ITG124" i="7"/>
  <c r="ITA124" i="7"/>
  <c r="ISU124" i="7"/>
  <c r="ISO124" i="7"/>
  <c r="ISI124" i="7"/>
  <c r="ISC124" i="7"/>
  <c r="IRW124" i="7"/>
  <c r="IRQ124" i="7"/>
  <c r="IRK124" i="7"/>
  <c r="IRE124" i="7"/>
  <c r="IQY124" i="7"/>
  <c r="IQS124" i="7"/>
  <c r="IQM124" i="7"/>
  <c r="IQG124" i="7"/>
  <c r="IQA124" i="7"/>
  <c r="IPU124" i="7"/>
  <c r="IPO124" i="7"/>
  <c r="IPI124" i="7"/>
  <c r="IPC124" i="7"/>
  <c r="IOW124" i="7"/>
  <c r="IOQ124" i="7"/>
  <c r="IOK124" i="7"/>
  <c r="IOE124" i="7"/>
  <c r="INY124" i="7"/>
  <c r="INS124" i="7"/>
  <c r="INM124" i="7"/>
  <c r="ING124" i="7"/>
  <c r="INA124" i="7"/>
  <c r="IMU124" i="7"/>
  <c r="IMO124" i="7"/>
  <c r="IMI124" i="7"/>
  <c r="IMC124" i="7"/>
  <c r="ILW124" i="7"/>
  <c r="ILQ124" i="7"/>
  <c r="ILK124" i="7"/>
  <c r="ILE124" i="7"/>
  <c r="IKY124" i="7"/>
  <c r="IKS124" i="7"/>
  <c r="IKM124" i="7"/>
  <c r="IKG124" i="7"/>
  <c r="IKA124" i="7"/>
  <c r="IJU124" i="7"/>
  <c r="IJO124" i="7"/>
  <c r="IJI124" i="7"/>
  <c r="IJC124" i="7"/>
  <c r="IIW124" i="7"/>
  <c r="IIQ124" i="7"/>
  <c r="IIK124" i="7"/>
  <c r="IIE124" i="7"/>
  <c r="IHY124" i="7"/>
  <c r="IHS124" i="7"/>
  <c r="IHM124" i="7"/>
  <c r="IHG124" i="7"/>
  <c r="IHA124" i="7"/>
  <c r="IGU124" i="7"/>
  <c r="IGO124" i="7"/>
  <c r="IGI124" i="7"/>
  <c r="IGC124" i="7"/>
  <c r="IFW124" i="7"/>
  <c r="IFQ124" i="7"/>
  <c r="IFK124" i="7"/>
  <c r="IFE124" i="7"/>
  <c r="IEY124" i="7"/>
  <c r="IES124" i="7"/>
  <c r="IEM124" i="7"/>
  <c r="IEG124" i="7"/>
  <c r="IEA124" i="7"/>
  <c r="IDU124" i="7"/>
  <c r="IDO124" i="7"/>
  <c r="IDI124" i="7"/>
  <c r="IDC124" i="7"/>
  <c r="ICW124" i="7"/>
  <c r="ICQ124" i="7"/>
  <c r="ICK124" i="7"/>
  <c r="ICE124" i="7"/>
  <c r="IBY124" i="7"/>
  <c r="IBS124" i="7"/>
  <c r="IBM124" i="7"/>
  <c r="IBG124" i="7"/>
  <c r="IBA124" i="7"/>
  <c r="IAU124" i="7"/>
  <c r="IAO124" i="7"/>
  <c r="IAI124" i="7"/>
  <c r="IAC124" i="7"/>
  <c r="HZW124" i="7"/>
  <c r="HZQ124" i="7"/>
  <c r="HZK124" i="7"/>
  <c r="HZE124" i="7"/>
  <c r="HYY124" i="7"/>
  <c r="HYS124" i="7"/>
  <c r="HYM124" i="7"/>
  <c r="HYG124" i="7"/>
  <c r="HYA124" i="7"/>
  <c r="HXU124" i="7"/>
  <c r="HXO124" i="7"/>
  <c r="HXI124" i="7"/>
  <c r="HXC124" i="7"/>
  <c r="HWW124" i="7"/>
  <c r="HWQ124" i="7"/>
  <c r="HWK124" i="7"/>
  <c r="HWE124" i="7"/>
  <c r="HVY124" i="7"/>
  <c r="HVS124" i="7"/>
  <c r="HVM124" i="7"/>
  <c r="HVG124" i="7"/>
  <c r="HVA124" i="7"/>
  <c r="HUU124" i="7"/>
  <c r="HUO124" i="7"/>
  <c r="HUI124" i="7"/>
  <c r="HUC124" i="7"/>
  <c r="HTW124" i="7"/>
  <c r="HTQ124" i="7"/>
  <c r="HTK124" i="7"/>
  <c r="HTE124" i="7"/>
  <c r="HSY124" i="7"/>
  <c r="HSS124" i="7"/>
  <c r="HSM124" i="7"/>
  <c r="HSG124" i="7"/>
  <c r="HSA124" i="7"/>
  <c r="HRU124" i="7"/>
  <c r="HRO124" i="7"/>
  <c r="HRI124" i="7"/>
  <c r="HRC124" i="7"/>
  <c r="HQW124" i="7"/>
  <c r="HQQ124" i="7"/>
  <c r="HQK124" i="7"/>
  <c r="HQE124" i="7"/>
  <c r="HPY124" i="7"/>
  <c r="HPS124" i="7"/>
  <c r="HPM124" i="7"/>
  <c r="HPG124" i="7"/>
  <c r="HPA124" i="7"/>
  <c r="HOU124" i="7"/>
  <c r="HOO124" i="7"/>
  <c r="HOI124" i="7"/>
  <c r="HOC124" i="7"/>
  <c r="HNW124" i="7"/>
  <c r="HNQ124" i="7"/>
  <c r="HNK124" i="7"/>
  <c r="HNE124" i="7"/>
  <c r="HMY124" i="7"/>
  <c r="HMS124" i="7"/>
  <c r="HMM124" i="7"/>
  <c r="HMG124" i="7"/>
  <c r="HMA124" i="7"/>
  <c r="HLU124" i="7"/>
  <c r="HLO124" i="7"/>
  <c r="HLI124" i="7"/>
  <c r="HLC124" i="7"/>
  <c r="HKW124" i="7"/>
  <c r="HKQ124" i="7"/>
  <c r="HKK124" i="7"/>
  <c r="HKE124" i="7"/>
  <c r="HJY124" i="7"/>
  <c r="HJS124" i="7"/>
  <c r="HJM124" i="7"/>
  <c r="HJG124" i="7"/>
  <c r="HJA124" i="7"/>
  <c r="HIU124" i="7"/>
  <c r="HIO124" i="7"/>
  <c r="HII124" i="7"/>
  <c r="HIC124" i="7"/>
  <c r="HHW124" i="7"/>
  <c r="HHQ124" i="7"/>
  <c r="HHK124" i="7"/>
  <c r="HHE124" i="7"/>
  <c r="HGY124" i="7"/>
  <c r="HGS124" i="7"/>
  <c r="HGM124" i="7"/>
  <c r="HGG124" i="7"/>
  <c r="HGA124" i="7"/>
  <c r="HFU124" i="7"/>
  <c r="HFO124" i="7"/>
  <c r="HFI124" i="7"/>
  <c r="HFC124" i="7"/>
  <c r="HEW124" i="7"/>
  <c r="HEQ124" i="7"/>
  <c r="HEK124" i="7"/>
  <c r="HEE124" i="7"/>
  <c r="HDY124" i="7"/>
  <c r="HDS124" i="7"/>
  <c r="HDM124" i="7"/>
  <c r="HDG124" i="7"/>
  <c r="HDA124" i="7"/>
  <c r="HCU124" i="7"/>
  <c r="HCO124" i="7"/>
  <c r="HCI124" i="7"/>
  <c r="HCC124" i="7"/>
  <c r="HBW124" i="7"/>
  <c r="HBQ124" i="7"/>
  <c r="HBK124" i="7"/>
  <c r="HBE124" i="7"/>
  <c r="HAY124" i="7"/>
  <c r="HAS124" i="7"/>
  <c r="HAM124" i="7"/>
  <c r="HAG124" i="7"/>
  <c r="HAA124" i="7"/>
  <c r="GZU124" i="7"/>
  <c r="GZO124" i="7"/>
  <c r="GZI124" i="7"/>
  <c r="GZC124" i="7"/>
  <c r="GYW124" i="7"/>
  <c r="GYQ124" i="7"/>
  <c r="GYK124" i="7"/>
  <c r="GYE124" i="7"/>
  <c r="GXY124" i="7"/>
  <c r="GXS124" i="7"/>
  <c r="GXM124" i="7"/>
  <c r="GXG124" i="7"/>
  <c r="GXA124" i="7"/>
  <c r="GWU124" i="7"/>
  <c r="GWO124" i="7"/>
  <c r="GWI124" i="7"/>
  <c r="GWC124" i="7"/>
  <c r="GVW124" i="7"/>
  <c r="GVQ124" i="7"/>
  <c r="GVK124" i="7"/>
  <c r="GVE124" i="7"/>
  <c r="GUY124" i="7"/>
  <c r="GUS124" i="7"/>
  <c r="GUM124" i="7"/>
  <c r="GUG124" i="7"/>
  <c r="GUA124" i="7"/>
  <c r="GTU124" i="7"/>
  <c r="GTO124" i="7"/>
  <c r="GTI124" i="7"/>
  <c r="GTC124" i="7"/>
  <c r="GSW124" i="7"/>
  <c r="GSQ124" i="7"/>
  <c r="GSK124" i="7"/>
  <c r="GSE124" i="7"/>
  <c r="GRY124" i="7"/>
  <c r="GRS124" i="7"/>
  <c r="GRM124" i="7"/>
  <c r="GRG124" i="7"/>
  <c r="GRA124" i="7"/>
  <c r="GQU124" i="7"/>
  <c r="GQO124" i="7"/>
  <c r="GQI124" i="7"/>
  <c r="GQC124" i="7"/>
  <c r="GPW124" i="7"/>
  <c r="GPQ124" i="7"/>
  <c r="GPK124" i="7"/>
  <c r="GPE124" i="7"/>
  <c r="GOY124" i="7"/>
  <c r="GOS124" i="7"/>
  <c r="GOM124" i="7"/>
  <c r="GOG124" i="7"/>
  <c r="GOA124" i="7"/>
  <c r="GNU124" i="7"/>
  <c r="GNO124" i="7"/>
  <c r="GNI124" i="7"/>
  <c r="GNC124" i="7"/>
  <c r="GMW124" i="7"/>
  <c r="GMQ124" i="7"/>
  <c r="GMK124" i="7"/>
  <c r="GME124" i="7"/>
  <c r="GLY124" i="7"/>
  <c r="GLS124" i="7"/>
  <c r="GLM124" i="7"/>
  <c r="GLG124" i="7"/>
  <c r="GLA124" i="7"/>
  <c r="GKU124" i="7"/>
  <c r="GKO124" i="7"/>
  <c r="GKI124" i="7"/>
  <c r="GKC124" i="7"/>
  <c r="GJW124" i="7"/>
  <c r="GJQ124" i="7"/>
  <c r="GJK124" i="7"/>
  <c r="GJE124" i="7"/>
  <c r="GIY124" i="7"/>
  <c r="GIS124" i="7"/>
  <c r="GIM124" i="7"/>
  <c r="GIG124" i="7"/>
  <c r="GIA124" i="7"/>
  <c r="GHU124" i="7"/>
  <c r="GHO124" i="7"/>
  <c r="GHI124" i="7"/>
  <c r="GHC124" i="7"/>
  <c r="GGW124" i="7"/>
  <c r="GGQ124" i="7"/>
  <c r="GGK124" i="7"/>
  <c r="GGE124" i="7"/>
  <c r="GFY124" i="7"/>
  <c r="GFS124" i="7"/>
  <c r="GFM124" i="7"/>
  <c r="GFG124" i="7"/>
  <c r="GFA124" i="7"/>
  <c r="GEU124" i="7"/>
  <c r="GEO124" i="7"/>
  <c r="GEI124" i="7"/>
  <c r="GEC124" i="7"/>
  <c r="GDW124" i="7"/>
  <c r="GDQ124" i="7"/>
  <c r="GDK124" i="7"/>
  <c r="GDE124" i="7"/>
  <c r="GCY124" i="7"/>
  <c r="GCS124" i="7"/>
  <c r="GCM124" i="7"/>
  <c r="GCG124" i="7"/>
  <c r="GCA124" i="7"/>
  <c r="GBU124" i="7"/>
  <c r="GBO124" i="7"/>
  <c r="GBI124" i="7"/>
  <c r="GBC124" i="7"/>
  <c r="GAW124" i="7"/>
  <c r="GAQ124" i="7"/>
  <c r="GAK124" i="7"/>
  <c r="GAE124" i="7"/>
  <c r="FZY124" i="7"/>
  <c r="FZS124" i="7"/>
  <c r="FZM124" i="7"/>
  <c r="FZG124" i="7"/>
  <c r="FZA124" i="7"/>
  <c r="FYU124" i="7"/>
  <c r="FYO124" i="7"/>
  <c r="FYI124" i="7"/>
  <c r="FYC124" i="7"/>
  <c r="FXW124" i="7"/>
  <c r="FXQ124" i="7"/>
  <c r="FXK124" i="7"/>
  <c r="FXE124" i="7"/>
  <c r="FWY124" i="7"/>
  <c r="FWS124" i="7"/>
  <c r="FWM124" i="7"/>
  <c r="FWG124" i="7"/>
  <c r="FWA124" i="7"/>
  <c r="FVU124" i="7"/>
  <c r="FVO124" i="7"/>
  <c r="FVI124" i="7"/>
  <c r="FVC124" i="7"/>
  <c r="FUW124" i="7"/>
  <c r="FUQ124" i="7"/>
  <c r="FUK124" i="7"/>
  <c r="FUE124" i="7"/>
  <c r="FTY124" i="7"/>
  <c r="FTS124" i="7"/>
  <c r="FTM124" i="7"/>
  <c r="FTG124" i="7"/>
  <c r="FTA124" i="7"/>
  <c r="FSU124" i="7"/>
  <c r="FSO124" i="7"/>
  <c r="FSI124" i="7"/>
  <c r="FSC124" i="7"/>
  <c r="FRW124" i="7"/>
  <c r="FRQ124" i="7"/>
  <c r="FRK124" i="7"/>
  <c r="FRE124" i="7"/>
  <c r="FQY124" i="7"/>
  <c r="FQS124" i="7"/>
  <c r="FQM124" i="7"/>
  <c r="FQG124" i="7"/>
  <c r="FQA124" i="7"/>
  <c r="FPU124" i="7"/>
  <c r="FPO124" i="7"/>
  <c r="FPI124" i="7"/>
  <c r="FPC124" i="7"/>
  <c r="FOW124" i="7"/>
  <c r="FOQ124" i="7"/>
  <c r="FOK124" i="7"/>
  <c r="FOE124" i="7"/>
  <c r="FNY124" i="7"/>
  <c r="FNS124" i="7"/>
  <c r="FNM124" i="7"/>
  <c r="FNG124" i="7"/>
  <c r="FNA124" i="7"/>
  <c r="FMU124" i="7"/>
  <c r="FMO124" i="7"/>
  <c r="FMI124" i="7"/>
  <c r="FMC124" i="7"/>
  <c r="FLW124" i="7"/>
  <c r="FLQ124" i="7"/>
  <c r="FLK124" i="7"/>
  <c r="FLE124" i="7"/>
  <c r="FKY124" i="7"/>
  <c r="FKS124" i="7"/>
  <c r="FKM124" i="7"/>
  <c r="FKG124" i="7"/>
  <c r="FKA124" i="7"/>
  <c r="FJU124" i="7"/>
  <c r="FJO124" i="7"/>
  <c r="FJI124" i="7"/>
  <c r="FJC124" i="7"/>
  <c r="FIW124" i="7"/>
  <c r="FIQ124" i="7"/>
  <c r="FIK124" i="7"/>
  <c r="FIE124" i="7"/>
  <c r="FHY124" i="7"/>
  <c r="FHS124" i="7"/>
  <c r="FHM124" i="7"/>
  <c r="FHG124" i="7"/>
  <c r="FHA124" i="7"/>
  <c r="FGU124" i="7"/>
  <c r="FGO124" i="7"/>
  <c r="FGI124" i="7"/>
  <c r="FGC124" i="7"/>
  <c r="FFW124" i="7"/>
  <c r="FFQ124" i="7"/>
  <c r="FFK124" i="7"/>
  <c r="FFE124" i="7"/>
  <c r="FEY124" i="7"/>
  <c r="FES124" i="7"/>
  <c r="FEM124" i="7"/>
  <c r="FEG124" i="7"/>
  <c r="FEA124" i="7"/>
  <c r="FDU124" i="7"/>
  <c r="FDO124" i="7"/>
  <c r="FDI124" i="7"/>
  <c r="FDC124" i="7"/>
  <c r="FCW124" i="7"/>
  <c r="FCQ124" i="7"/>
  <c r="FCK124" i="7"/>
  <c r="FCE124" i="7"/>
  <c r="FBY124" i="7"/>
  <c r="FBS124" i="7"/>
  <c r="FBM124" i="7"/>
  <c r="FBG124" i="7"/>
  <c r="FBA124" i="7"/>
  <c r="FAU124" i="7"/>
  <c r="FAO124" i="7"/>
  <c r="FAI124" i="7"/>
  <c r="FAC124" i="7"/>
  <c r="EZW124" i="7"/>
  <c r="EZQ124" i="7"/>
  <c r="EZK124" i="7"/>
  <c r="EZE124" i="7"/>
  <c r="EYY124" i="7"/>
  <c r="EYS124" i="7"/>
  <c r="EYM124" i="7"/>
  <c r="EYG124" i="7"/>
  <c r="EYA124" i="7"/>
  <c r="EXU124" i="7"/>
  <c r="EXO124" i="7"/>
  <c r="EXI124" i="7"/>
  <c r="EXC124" i="7"/>
  <c r="EWW124" i="7"/>
  <c r="EWQ124" i="7"/>
  <c r="EWK124" i="7"/>
  <c r="EWE124" i="7"/>
  <c r="EVY124" i="7"/>
  <c r="EVS124" i="7"/>
  <c r="EVM124" i="7"/>
  <c r="EVG124" i="7"/>
  <c r="EVA124" i="7"/>
  <c r="EUU124" i="7"/>
  <c r="EUO124" i="7"/>
  <c r="EUI124" i="7"/>
  <c r="EUC124" i="7"/>
  <c r="ETW124" i="7"/>
  <c r="ETQ124" i="7"/>
  <c r="ETK124" i="7"/>
  <c r="ETE124" i="7"/>
  <c r="ESY124" i="7"/>
  <c r="ESS124" i="7"/>
  <c r="ESM124" i="7"/>
  <c r="ESG124" i="7"/>
  <c r="ESA124" i="7"/>
  <c r="ERU124" i="7"/>
  <c r="ERO124" i="7"/>
  <c r="ERI124" i="7"/>
  <c r="ERC124" i="7"/>
  <c r="EQW124" i="7"/>
  <c r="EQQ124" i="7"/>
  <c r="EQK124" i="7"/>
  <c r="EQE124" i="7"/>
  <c r="EPY124" i="7"/>
  <c r="EPS124" i="7"/>
  <c r="EPM124" i="7"/>
  <c r="EPG124" i="7"/>
  <c r="EPA124" i="7"/>
  <c r="EOU124" i="7"/>
  <c r="EOO124" i="7"/>
  <c r="EOI124" i="7"/>
  <c r="EOC124" i="7"/>
  <c r="ENW124" i="7"/>
  <c r="ENQ124" i="7"/>
  <c r="ENK124" i="7"/>
  <c r="ENE124" i="7"/>
  <c r="EMY124" i="7"/>
  <c r="EMS124" i="7"/>
  <c r="EMM124" i="7"/>
  <c r="EMG124" i="7"/>
  <c r="EMA124" i="7"/>
  <c r="ELU124" i="7"/>
  <c r="ELO124" i="7"/>
  <c r="ELI124" i="7"/>
  <c r="ELC124" i="7"/>
  <c r="EKW124" i="7"/>
  <c r="EKQ124" i="7"/>
  <c r="EKK124" i="7"/>
  <c r="EKE124" i="7"/>
  <c r="EJY124" i="7"/>
  <c r="EJS124" i="7"/>
  <c r="EJM124" i="7"/>
  <c r="EJG124" i="7"/>
  <c r="EJA124" i="7"/>
  <c r="EIU124" i="7"/>
  <c r="EIO124" i="7"/>
  <c r="EII124" i="7"/>
  <c r="EIC124" i="7"/>
  <c r="EHW124" i="7"/>
  <c r="EHQ124" i="7"/>
  <c r="EHK124" i="7"/>
  <c r="EHE124" i="7"/>
  <c r="EGY124" i="7"/>
  <c r="EGS124" i="7"/>
  <c r="EGM124" i="7"/>
  <c r="EGG124" i="7"/>
  <c r="EGA124" i="7"/>
  <c r="EFU124" i="7"/>
  <c r="EFO124" i="7"/>
  <c r="EFI124" i="7"/>
  <c r="EFC124" i="7"/>
  <c r="EEW124" i="7"/>
  <c r="EEQ124" i="7"/>
  <c r="EEK124" i="7"/>
  <c r="EEE124" i="7"/>
  <c r="EDY124" i="7"/>
  <c r="EDS124" i="7"/>
  <c r="EDM124" i="7"/>
  <c r="EDG124" i="7"/>
  <c r="EDA124" i="7"/>
  <c r="ECU124" i="7"/>
  <c r="ECO124" i="7"/>
  <c r="ECI124" i="7"/>
  <c r="ECC124" i="7"/>
  <c r="EBW124" i="7"/>
  <c r="EBQ124" i="7"/>
  <c r="EBK124" i="7"/>
  <c r="EBE124" i="7"/>
  <c r="EAY124" i="7"/>
  <c r="EAS124" i="7"/>
  <c r="EAM124" i="7"/>
  <c r="EAG124" i="7"/>
  <c r="EAA124" i="7"/>
  <c r="DZU124" i="7"/>
  <c r="DZO124" i="7"/>
  <c r="DZI124" i="7"/>
  <c r="DZC124" i="7"/>
  <c r="DYW124" i="7"/>
  <c r="DYQ124" i="7"/>
  <c r="DYK124" i="7"/>
  <c r="DYE124" i="7"/>
  <c r="DXY124" i="7"/>
  <c r="DXS124" i="7"/>
  <c r="DXM124" i="7"/>
  <c r="DXG124" i="7"/>
  <c r="DXA124" i="7"/>
  <c r="DWU124" i="7"/>
  <c r="DWO124" i="7"/>
  <c r="DWI124" i="7"/>
  <c r="DWC124" i="7"/>
  <c r="DVW124" i="7"/>
  <c r="DVQ124" i="7"/>
  <c r="DVK124" i="7"/>
  <c r="DVE124" i="7"/>
  <c r="DUY124" i="7"/>
  <c r="DUS124" i="7"/>
  <c r="DUM124" i="7"/>
  <c r="DUG124" i="7"/>
  <c r="DUA124" i="7"/>
  <c r="DTU124" i="7"/>
  <c r="DTO124" i="7"/>
  <c r="DTI124" i="7"/>
  <c r="DTC124" i="7"/>
  <c r="DSW124" i="7"/>
  <c r="DSQ124" i="7"/>
  <c r="DSK124" i="7"/>
  <c r="DSE124" i="7"/>
  <c r="DRY124" i="7"/>
  <c r="DRS124" i="7"/>
  <c r="DRM124" i="7"/>
  <c r="DRG124" i="7"/>
  <c r="DRA124" i="7"/>
  <c r="DQU124" i="7"/>
  <c r="DQO124" i="7"/>
  <c r="DQI124" i="7"/>
  <c r="DQC124" i="7"/>
  <c r="DPW124" i="7"/>
  <c r="DPQ124" i="7"/>
  <c r="DPK124" i="7"/>
  <c r="DPE124" i="7"/>
  <c r="DOY124" i="7"/>
  <c r="DOS124" i="7"/>
  <c r="DOM124" i="7"/>
  <c r="DOG124" i="7"/>
  <c r="DOA124" i="7"/>
  <c r="DNU124" i="7"/>
  <c r="DNO124" i="7"/>
  <c r="DNI124" i="7"/>
  <c r="DNC124" i="7"/>
  <c r="DMW124" i="7"/>
  <c r="DMQ124" i="7"/>
  <c r="DMK124" i="7"/>
  <c r="DME124" i="7"/>
  <c r="DLY124" i="7"/>
  <c r="DLS124" i="7"/>
  <c r="DLM124" i="7"/>
  <c r="DLG124" i="7"/>
  <c r="DLA124" i="7"/>
  <c r="DKU124" i="7"/>
  <c r="DKO124" i="7"/>
  <c r="DKI124" i="7"/>
  <c r="DKC124" i="7"/>
  <c r="DJW124" i="7"/>
  <c r="DJQ124" i="7"/>
  <c r="DJK124" i="7"/>
  <c r="DJE124" i="7"/>
  <c r="DIY124" i="7"/>
  <c r="DIS124" i="7"/>
  <c r="DIM124" i="7"/>
  <c r="DIG124" i="7"/>
  <c r="DIA124" i="7"/>
  <c r="DHU124" i="7"/>
  <c r="DHO124" i="7"/>
  <c r="DHI124" i="7"/>
  <c r="DHC124" i="7"/>
  <c r="DGW124" i="7"/>
  <c r="DGQ124" i="7"/>
  <c r="DGK124" i="7"/>
  <c r="DGE124" i="7"/>
  <c r="DFY124" i="7"/>
  <c r="DFS124" i="7"/>
  <c r="DFM124" i="7"/>
  <c r="DFG124" i="7"/>
  <c r="DFA124" i="7"/>
  <c r="DEU124" i="7"/>
  <c r="DEO124" i="7"/>
  <c r="DEI124" i="7"/>
  <c r="DEC124" i="7"/>
  <c r="DDW124" i="7"/>
  <c r="DDQ124" i="7"/>
  <c r="DDK124" i="7"/>
  <c r="DDE124" i="7"/>
  <c r="DCY124" i="7"/>
  <c r="DCS124" i="7"/>
  <c r="DCM124" i="7"/>
  <c r="DCG124" i="7"/>
  <c r="DCA124" i="7"/>
  <c r="DBU124" i="7"/>
  <c r="DBO124" i="7"/>
  <c r="DBI124" i="7"/>
  <c r="DBC124" i="7"/>
  <c r="DAW124" i="7"/>
  <c r="DAQ124" i="7"/>
  <c r="DAK124" i="7"/>
  <c r="DAE124" i="7"/>
  <c r="CZY124" i="7"/>
  <c r="CZS124" i="7"/>
  <c r="CZM124" i="7"/>
  <c r="CZG124" i="7"/>
  <c r="CZA124" i="7"/>
  <c r="CYU124" i="7"/>
  <c r="CYO124" i="7"/>
  <c r="CYI124" i="7"/>
  <c r="CYC124" i="7"/>
  <c r="CXW124" i="7"/>
  <c r="CXQ124" i="7"/>
  <c r="CXK124" i="7"/>
  <c r="CXE124" i="7"/>
  <c r="CWY124" i="7"/>
  <c r="CWS124" i="7"/>
  <c r="CWM124" i="7"/>
  <c r="CWG124" i="7"/>
  <c r="CWA124" i="7"/>
  <c r="CVU124" i="7"/>
  <c r="CVO124" i="7"/>
  <c r="CVI124" i="7"/>
  <c r="CVC124" i="7"/>
  <c r="CUW124" i="7"/>
  <c r="CUQ124" i="7"/>
  <c r="CUK124" i="7"/>
  <c r="CUE124" i="7"/>
  <c r="CTY124" i="7"/>
  <c r="CTS124" i="7"/>
  <c r="CTM124" i="7"/>
  <c r="CTG124" i="7"/>
  <c r="CTA124" i="7"/>
  <c r="CSU124" i="7"/>
  <c r="CSO124" i="7"/>
  <c r="CSI124" i="7"/>
  <c r="CSC124" i="7"/>
  <c r="CRW124" i="7"/>
  <c r="CRQ124" i="7"/>
  <c r="CRK124" i="7"/>
  <c r="CRE124" i="7"/>
  <c r="CQY124" i="7"/>
  <c r="CQS124" i="7"/>
  <c r="CQM124" i="7"/>
  <c r="CQG124" i="7"/>
  <c r="CQA124" i="7"/>
  <c r="CPU124" i="7"/>
  <c r="CPO124" i="7"/>
  <c r="CPI124" i="7"/>
  <c r="CPC124" i="7"/>
  <c r="COW124" i="7"/>
  <c r="COQ124" i="7"/>
  <c r="COK124" i="7"/>
  <c r="COE124" i="7"/>
  <c r="CNY124" i="7"/>
  <c r="CNS124" i="7"/>
  <c r="CNM124" i="7"/>
  <c r="CNG124" i="7"/>
  <c r="CNA124" i="7"/>
  <c r="CMU124" i="7"/>
  <c r="CMO124" i="7"/>
  <c r="CMI124" i="7"/>
  <c r="CMC124" i="7"/>
  <c r="CLW124" i="7"/>
  <c r="CLQ124" i="7"/>
  <c r="CLK124" i="7"/>
  <c r="CLE124" i="7"/>
  <c r="CKY124" i="7"/>
  <c r="CKS124" i="7"/>
  <c r="CKM124" i="7"/>
  <c r="CKG124" i="7"/>
  <c r="CKA124" i="7"/>
  <c r="CJU124" i="7"/>
  <c r="CJO124" i="7"/>
  <c r="CJI124" i="7"/>
  <c r="CJC124" i="7"/>
  <c r="CIW124" i="7"/>
  <c r="CIQ124" i="7"/>
  <c r="CIK124" i="7"/>
  <c r="CIE124" i="7"/>
  <c r="CHY124" i="7"/>
  <c r="CHS124" i="7"/>
  <c r="CHM124" i="7"/>
  <c r="CHG124" i="7"/>
  <c r="CHA124" i="7"/>
  <c r="CGU124" i="7"/>
  <c r="CGO124" i="7"/>
  <c r="CGI124" i="7"/>
  <c r="CGC124" i="7"/>
  <c r="CFW124" i="7"/>
  <c r="CFQ124" i="7"/>
  <c r="CFK124" i="7"/>
  <c r="CFE124" i="7"/>
  <c r="CEY124" i="7"/>
  <c r="CES124" i="7"/>
  <c r="CEM124" i="7"/>
  <c r="CEG124" i="7"/>
  <c r="CEA124" i="7"/>
  <c r="CDU124" i="7"/>
  <c r="CDO124" i="7"/>
  <c r="CDI124" i="7"/>
  <c r="CDC124" i="7"/>
  <c r="CCW124" i="7"/>
  <c r="CCQ124" i="7"/>
  <c r="CCK124" i="7"/>
  <c r="CCE124" i="7"/>
  <c r="CBY124" i="7"/>
  <c r="CBS124" i="7"/>
  <c r="CBM124" i="7"/>
  <c r="CBG124" i="7"/>
  <c r="CBA124" i="7"/>
  <c r="CAU124" i="7"/>
  <c r="CAO124" i="7"/>
  <c r="CAI124" i="7"/>
  <c r="CAC124" i="7"/>
  <c r="BZW124" i="7"/>
  <c r="BZQ124" i="7"/>
  <c r="BZK124" i="7"/>
  <c r="BZE124" i="7"/>
  <c r="BYY124" i="7"/>
  <c r="BYS124" i="7"/>
  <c r="BYM124" i="7"/>
  <c r="BYG124" i="7"/>
  <c r="BYA124" i="7"/>
  <c r="BXU124" i="7"/>
  <c r="BXO124" i="7"/>
  <c r="BXI124" i="7"/>
  <c r="BXC124" i="7"/>
  <c r="BWW124" i="7"/>
  <c r="BWQ124" i="7"/>
  <c r="BWK124" i="7"/>
  <c r="BWE124" i="7"/>
  <c r="BVY124" i="7"/>
  <c r="BVS124" i="7"/>
  <c r="BVM124" i="7"/>
  <c r="BVG124" i="7"/>
  <c r="BVA124" i="7"/>
  <c r="BUU124" i="7"/>
  <c r="BUO124" i="7"/>
  <c r="BUI124" i="7"/>
  <c r="BUC124" i="7"/>
  <c r="BTW124" i="7"/>
  <c r="BTQ124" i="7"/>
  <c r="BTK124" i="7"/>
  <c r="BTE124" i="7"/>
  <c r="BSY124" i="7"/>
  <c r="BSS124" i="7"/>
  <c r="BSM124" i="7"/>
  <c r="BSG124" i="7"/>
  <c r="BSA124" i="7"/>
  <c r="BRU124" i="7"/>
  <c r="BRO124" i="7"/>
  <c r="BRI124" i="7"/>
  <c r="BRC124" i="7"/>
  <c r="BQW124" i="7"/>
  <c r="BQQ124" i="7"/>
  <c r="BQK124" i="7"/>
  <c r="BQE124" i="7"/>
  <c r="BPY124" i="7"/>
  <c r="BPS124" i="7"/>
  <c r="BPM124" i="7"/>
  <c r="BPG124" i="7"/>
  <c r="BPA124" i="7"/>
  <c r="BOU124" i="7"/>
  <c r="BOO124" i="7"/>
  <c r="BOI124" i="7"/>
  <c r="BOC124" i="7"/>
  <c r="BNW124" i="7"/>
  <c r="BNQ124" i="7"/>
  <c r="BNK124" i="7"/>
  <c r="BNE124" i="7"/>
  <c r="BMY124" i="7"/>
  <c r="BMS124" i="7"/>
  <c r="BMM124" i="7"/>
  <c r="BMG124" i="7"/>
  <c r="BMA124" i="7"/>
  <c r="BLU124" i="7"/>
  <c r="BLO124" i="7"/>
  <c r="BLI124" i="7"/>
  <c r="BLC124" i="7"/>
  <c r="BKW124" i="7"/>
  <c r="BKQ124" i="7"/>
  <c r="BKK124" i="7"/>
  <c r="BKE124" i="7"/>
  <c r="BJY124" i="7"/>
  <c r="BJS124" i="7"/>
  <c r="BJM124" i="7"/>
  <c r="BJG124" i="7"/>
  <c r="BJA124" i="7"/>
  <c r="BIU124" i="7"/>
  <c r="BIO124" i="7"/>
  <c r="BII124" i="7"/>
  <c r="BIC124" i="7"/>
  <c r="BHW124" i="7"/>
  <c r="BHQ124" i="7"/>
  <c r="BHK124" i="7"/>
  <c r="BHE124" i="7"/>
  <c r="BGY124" i="7"/>
  <c r="BGS124" i="7"/>
  <c r="BGM124" i="7"/>
  <c r="BGG124" i="7"/>
  <c r="BGA124" i="7"/>
  <c r="BFU124" i="7"/>
  <c r="BFO124" i="7"/>
  <c r="BFI124" i="7"/>
  <c r="BFC124" i="7"/>
  <c r="BEW124" i="7"/>
  <c r="BEQ124" i="7"/>
  <c r="BEK124" i="7"/>
  <c r="BEE124" i="7"/>
  <c r="BDY124" i="7"/>
  <c r="BDS124" i="7"/>
  <c r="BDM124" i="7"/>
  <c r="BDG124" i="7"/>
  <c r="BDA124" i="7"/>
  <c r="BCU124" i="7"/>
  <c r="BCO124" i="7"/>
  <c r="BCI124" i="7"/>
  <c r="BCC124" i="7"/>
  <c r="BBW124" i="7"/>
  <c r="BBQ124" i="7"/>
  <c r="BBK124" i="7"/>
  <c r="BBE124" i="7"/>
  <c r="BAY124" i="7"/>
  <c r="BAS124" i="7"/>
  <c r="BAM124" i="7"/>
  <c r="BAG124" i="7"/>
  <c r="BAA124" i="7"/>
  <c r="AZU124" i="7"/>
  <c r="AZO124" i="7"/>
  <c r="AZI124" i="7"/>
  <c r="AZC124" i="7"/>
  <c r="AYW124" i="7"/>
  <c r="AYQ124" i="7"/>
  <c r="AYK124" i="7"/>
  <c r="AYE124" i="7"/>
  <c r="AXY124" i="7"/>
  <c r="AXS124" i="7"/>
  <c r="AXM124" i="7"/>
  <c r="AXG124" i="7"/>
  <c r="AXA124" i="7"/>
  <c r="AWU124" i="7"/>
  <c r="AWO124" i="7"/>
  <c r="AWI124" i="7"/>
  <c r="AWC124" i="7"/>
  <c r="AVW124" i="7"/>
  <c r="AVQ124" i="7"/>
  <c r="AVK124" i="7"/>
  <c r="AVE124" i="7"/>
  <c r="AUY124" i="7"/>
  <c r="AUS124" i="7"/>
  <c r="AUM124" i="7"/>
  <c r="AUG124" i="7"/>
  <c r="AUA124" i="7"/>
  <c r="ATU124" i="7"/>
  <c r="ATO124" i="7"/>
  <c r="ATI124" i="7"/>
  <c r="ATC124" i="7"/>
  <c r="ASW124" i="7"/>
  <c r="ASQ124" i="7"/>
  <c r="ASK124" i="7"/>
  <c r="ASE124" i="7"/>
  <c r="ARY124" i="7"/>
  <c r="ARS124" i="7"/>
  <c r="ARM124" i="7"/>
  <c r="ARG124" i="7"/>
  <c r="ARA124" i="7"/>
  <c r="AQU124" i="7"/>
  <c r="AQO124" i="7"/>
  <c r="AQI124" i="7"/>
  <c r="AQC124" i="7"/>
  <c r="APW124" i="7"/>
  <c r="APQ124" i="7"/>
  <c r="APK124" i="7"/>
  <c r="APE124" i="7"/>
  <c r="AOY124" i="7"/>
  <c r="AOS124" i="7"/>
  <c r="AOM124" i="7"/>
  <c r="AOG124" i="7"/>
  <c r="AOA124" i="7"/>
  <c r="ANU124" i="7"/>
  <c r="ANO124" i="7"/>
  <c r="ANI124" i="7"/>
  <c r="ANC124" i="7"/>
  <c r="AMW124" i="7"/>
  <c r="AMQ124" i="7"/>
  <c r="AMK124" i="7"/>
  <c r="AME124" i="7"/>
  <c r="ALY124" i="7"/>
  <c r="ALS124" i="7"/>
  <c r="ALM124" i="7"/>
  <c r="ALG124" i="7"/>
  <c r="ALA124" i="7"/>
  <c r="AKU124" i="7"/>
  <c r="AKO124" i="7"/>
  <c r="AKI124" i="7"/>
  <c r="AKC124" i="7"/>
  <c r="AJW124" i="7"/>
  <c r="AJQ124" i="7"/>
  <c r="AJK124" i="7"/>
  <c r="AJE124" i="7"/>
  <c r="AIY124" i="7"/>
  <c r="AIS124" i="7"/>
  <c r="AIM124" i="7"/>
  <c r="AIG124" i="7"/>
  <c r="AIA124" i="7"/>
  <c r="AHU124" i="7"/>
  <c r="AHO124" i="7"/>
  <c r="AHI124" i="7"/>
  <c r="AHC124" i="7"/>
  <c r="AGW124" i="7"/>
  <c r="AGQ124" i="7"/>
  <c r="AGK124" i="7"/>
  <c r="AGE124" i="7"/>
  <c r="AFY124" i="7"/>
  <c r="AFS124" i="7"/>
  <c r="AFM124" i="7"/>
  <c r="AFG124" i="7"/>
  <c r="AFA124" i="7"/>
  <c r="AEU124" i="7"/>
  <c r="AEO124" i="7"/>
  <c r="AEI124" i="7"/>
  <c r="AEC124" i="7"/>
  <c r="ADW124" i="7"/>
  <c r="ADQ124" i="7"/>
  <c r="ADK124" i="7"/>
  <c r="ADE124" i="7"/>
  <c r="ACY124" i="7"/>
  <c r="ACS124" i="7"/>
  <c r="ACM124" i="7"/>
  <c r="ACG124" i="7"/>
  <c r="ACA124" i="7"/>
  <c r="ABU124" i="7"/>
  <c r="ABO124" i="7"/>
  <c r="ABI124" i="7"/>
  <c r="ABC124" i="7"/>
  <c r="AAW124" i="7"/>
  <c r="AAQ124" i="7"/>
  <c r="AAK124" i="7"/>
  <c r="AAE124" i="7"/>
  <c r="ZY124" i="7"/>
  <c r="ZS124" i="7"/>
  <c r="ZM124" i="7"/>
  <c r="ZG124" i="7"/>
  <c r="ZA124" i="7"/>
  <c r="YU124" i="7"/>
  <c r="YO124" i="7"/>
  <c r="YI124" i="7"/>
  <c r="YC124" i="7"/>
  <c r="XW124" i="7"/>
  <c r="XQ124" i="7"/>
  <c r="XK124" i="7"/>
  <c r="XE124" i="7"/>
  <c r="WY124" i="7"/>
  <c r="WS124" i="7"/>
  <c r="WM124" i="7"/>
  <c r="WG124" i="7"/>
  <c r="WA124" i="7"/>
  <c r="VU124" i="7"/>
  <c r="VO124" i="7"/>
  <c r="VI124" i="7"/>
  <c r="VC124" i="7"/>
  <c r="UW124" i="7"/>
  <c r="UQ124" i="7"/>
  <c r="UK124" i="7"/>
  <c r="UE124" i="7"/>
  <c r="TY124" i="7"/>
  <c r="TS124" i="7"/>
  <c r="TM124" i="7"/>
  <c r="TG124" i="7"/>
  <c r="TA124" i="7"/>
  <c r="SU124" i="7"/>
  <c r="SO124" i="7"/>
  <c r="SI124" i="7"/>
  <c r="SC124" i="7"/>
  <c r="RW124" i="7"/>
  <c r="RQ124" i="7"/>
  <c r="RK124" i="7"/>
  <c r="RE124" i="7"/>
  <c r="QY124" i="7"/>
  <c r="QS124" i="7"/>
  <c r="QM124" i="7"/>
  <c r="QG124" i="7"/>
  <c r="QA124" i="7"/>
  <c r="PU124" i="7"/>
  <c r="PO124" i="7"/>
  <c r="PI124" i="7"/>
  <c r="PC124" i="7"/>
  <c r="OW124" i="7"/>
  <c r="OQ124" i="7"/>
  <c r="OK124" i="7"/>
  <c r="OE124" i="7"/>
  <c r="NY124" i="7"/>
  <c r="NS124" i="7"/>
  <c r="NM124" i="7"/>
  <c r="NG124" i="7"/>
  <c r="NA124" i="7"/>
  <c r="MU124" i="7"/>
  <c r="MO124" i="7"/>
  <c r="MI124" i="7"/>
  <c r="MC124" i="7"/>
  <c r="LW124" i="7"/>
  <c r="LQ124" i="7"/>
  <c r="LK124" i="7"/>
  <c r="LE124" i="7"/>
  <c r="KY124" i="7"/>
  <c r="KS124" i="7"/>
  <c r="KM124" i="7"/>
  <c r="KG124" i="7"/>
  <c r="KA124" i="7"/>
  <c r="JU124" i="7"/>
  <c r="JO124" i="7"/>
  <c r="JI124" i="7"/>
  <c r="JC124" i="7"/>
  <c r="IW124" i="7"/>
  <c r="IQ124" i="7"/>
  <c r="IK124" i="7"/>
  <c r="IE124" i="7"/>
  <c r="HY124" i="7"/>
  <c r="HS124" i="7"/>
  <c r="HM124" i="7"/>
  <c r="HG124" i="7"/>
  <c r="HA124" i="7"/>
  <c r="GU124" i="7"/>
  <c r="GO124" i="7"/>
  <c r="GI124" i="7"/>
  <c r="GC124" i="7"/>
  <c r="FW124" i="7"/>
  <c r="FQ124" i="7"/>
  <c r="FK124" i="7"/>
  <c r="FE124" i="7"/>
  <c r="EY124" i="7"/>
  <c r="ES124" i="7"/>
  <c r="EM124" i="7"/>
  <c r="EG124" i="7"/>
  <c r="EA124" i="7"/>
  <c r="DU124" i="7"/>
  <c r="DO124" i="7"/>
  <c r="DI124" i="7"/>
  <c r="DC124" i="7"/>
  <c r="CW124" i="7"/>
  <c r="CQ124" i="7"/>
  <c r="CK124" i="7"/>
  <c r="CE124" i="7"/>
  <c r="BY124" i="7"/>
  <c r="BS124" i="7"/>
  <c r="BM124" i="7"/>
  <c r="BG124" i="7"/>
  <c r="BA124" i="7"/>
  <c r="AU124" i="7"/>
  <c r="AO124" i="7"/>
  <c r="AI124" i="7"/>
  <c r="AC124" i="7"/>
  <c r="W124" i="7"/>
  <c r="Q124" i="7"/>
  <c r="K124" i="7"/>
  <c r="E51" i="7"/>
  <c r="E52" i="7"/>
  <c r="E53" i="7"/>
  <c r="E54" i="7"/>
  <c r="E55" i="7"/>
  <c r="E56" i="7"/>
  <c r="E57" i="7"/>
  <c r="I100" i="7"/>
  <c r="I105" i="7"/>
  <c r="I109" i="7"/>
  <c r="I66" i="7"/>
  <c r="I68" i="7"/>
  <c r="I71" i="7"/>
  <c r="I72" i="7"/>
  <c r="I74" i="7"/>
  <c r="I77" i="7"/>
  <c r="I78" i="7"/>
  <c r="I79" i="7"/>
  <c r="I80" i="7"/>
  <c r="I83" i="7"/>
  <c r="I84" i="7"/>
  <c r="I86" i="7"/>
  <c r="I87" i="7"/>
  <c r="I97" i="7"/>
  <c r="I99" i="7"/>
  <c r="I102" i="7"/>
  <c r="I108" i="7"/>
  <c r="I104" i="7"/>
  <c r="I106" i="7"/>
  <c r="I107" i="7"/>
  <c r="I8" i="7"/>
  <c r="I7" i="7"/>
  <c r="I94" i="7"/>
  <c r="I101" i="7"/>
  <c r="I96" i="7"/>
  <c r="I93" i="7"/>
  <c r="I92" i="7"/>
  <c r="I91" i="7"/>
  <c r="I90" i="7"/>
  <c r="I89" i="7"/>
  <c r="I88" i="7"/>
  <c r="I24" i="7"/>
  <c r="I23" i="7"/>
  <c r="I22" i="7"/>
  <c r="I19" i="7"/>
  <c r="I9" i="7"/>
  <c r="I5" i="7"/>
  <c r="I91" i="8"/>
  <c r="I88" i="8"/>
  <c r="I87" i="8"/>
  <c r="I86" i="8"/>
  <c r="I54" i="8"/>
  <c r="I53" i="8"/>
  <c r="I52" i="8"/>
  <c r="I51" i="8"/>
  <c r="I50" i="8"/>
  <c r="I49" i="8"/>
  <c r="I48" i="8"/>
  <c r="I47" i="8"/>
  <c r="I46" i="8"/>
  <c r="I45" i="8"/>
  <c r="I44" i="8"/>
  <c r="I43" i="8"/>
  <c r="I42" i="8"/>
  <c r="I41" i="8"/>
  <c r="I40" i="8"/>
  <c r="I39" i="8"/>
  <c r="I57" i="8"/>
  <c r="I56" i="8"/>
  <c r="I55" i="8"/>
  <c r="I59" i="8"/>
  <c r="I60" i="8"/>
  <c r="I61" i="8"/>
  <c r="I62" i="8"/>
  <c r="I63" i="8"/>
  <c r="I65" i="8"/>
  <c r="I67" i="8"/>
  <c r="I68" i="8"/>
  <c r="I69" i="8"/>
  <c r="I70" i="8"/>
  <c r="I71" i="8"/>
  <c r="I72" i="8"/>
  <c r="I74" i="8"/>
  <c r="I75" i="8"/>
  <c r="I76" i="8"/>
  <c r="I85" i="8"/>
  <c r="I90" i="8"/>
  <c r="I93" i="8"/>
  <c r="I95" i="8"/>
  <c r="I82" i="8"/>
  <c r="I92" i="8"/>
  <c r="I84" i="8"/>
  <c r="I81" i="8"/>
  <c r="I80" i="8"/>
  <c r="I79" i="8"/>
  <c r="I78" i="8"/>
  <c r="I77" i="8"/>
  <c r="I37" i="8"/>
  <c r="I36" i="8"/>
  <c r="I35" i="8"/>
  <c r="I34" i="8"/>
  <c r="I33" i="8"/>
  <c r="I32" i="8"/>
  <c r="I31" i="8"/>
  <c r="I30" i="8"/>
  <c r="I29" i="8"/>
  <c r="I28" i="8"/>
  <c r="I27" i="8"/>
  <c r="I26" i="8"/>
  <c r="I25" i="8"/>
  <c r="I24" i="8"/>
  <c r="I23" i="8"/>
  <c r="I22" i="8"/>
  <c r="I20" i="8"/>
  <c r="I19" i="8"/>
  <c r="I18" i="8"/>
  <c r="I17" i="8"/>
  <c r="I16" i="8"/>
  <c r="I15" i="8"/>
  <c r="I14" i="8"/>
  <c r="I13" i="8"/>
  <c r="I10" i="8"/>
  <c r="I9" i="8"/>
  <c r="I8" i="8"/>
  <c r="I7" i="8"/>
  <c r="I6" i="8"/>
  <c r="I5" i="8"/>
  <c r="I4" i="8"/>
  <c r="I2" i="8"/>
  <c r="J79" i="2"/>
  <c r="J76" i="2"/>
  <c r="J75" i="2"/>
  <c r="J74" i="2"/>
  <c r="J73" i="2"/>
  <c r="J72" i="2"/>
  <c r="J71" i="2"/>
  <c r="J70" i="2"/>
  <c r="J69" i="2"/>
  <c r="J67" i="2"/>
  <c r="J66" i="2"/>
  <c r="J65" i="2"/>
  <c r="J64" i="2"/>
  <c r="J63" i="2"/>
  <c r="J62" i="2"/>
  <c r="J61" i="2"/>
  <c r="J58" i="2"/>
  <c r="J57" i="2"/>
  <c r="J56" i="2"/>
  <c r="J55" i="2"/>
  <c r="J54" i="2"/>
  <c r="J53" i="2"/>
  <c r="J52" i="2"/>
  <c r="J51" i="2"/>
  <c r="J50" i="2"/>
  <c r="J48" i="2"/>
  <c r="J47" i="2"/>
  <c r="J46" i="2"/>
  <c r="J45" i="2"/>
  <c r="J44" i="2"/>
  <c r="J43" i="2"/>
  <c r="J42" i="2"/>
  <c r="J41" i="2"/>
  <c r="J40" i="2"/>
  <c r="J38" i="2"/>
  <c r="J37" i="2"/>
  <c r="J36" i="2"/>
  <c r="J35" i="2"/>
  <c r="J34" i="2"/>
  <c r="J33" i="2"/>
  <c r="J32" i="2"/>
  <c r="J29" i="2"/>
  <c r="J28" i="2"/>
  <c r="J27" i="2"/>
  <c r="J24" i="2"/>
  <c r="J23" i="2"/>
  <c r="J22" i="2"/>
  <c r="J20" i="2"/>
  <c r="J19" i="2"/>
  <c r="J17" i="2"/>
  <c r="J16" i="2"/>
  <c r="J15" i="2"/>
  <c r="J14" i="2"/>
  <c r="J12" i="2"/>
  <c r="J11" i="2"/>
  <c r="J10" i="2"/>
  <c r="J9" i="2"/>
  <c r="J8" i="2"/>
  <c r="J7" i="2"/>
  <c r="J5" i="2"/>
  <c r="J4" i="2"/>
  <c r="J3" i="2"/>
  <c r="J136" i="2"/>
  <c r="J132" i="2"/>
  <c r="J131" i="2"/>
  <c r="J130" i="2"/>
  <c r="J129" i="2"/>
  <c r="J128" i="2"/>
  <c r="J126" i="2"/>
  <c r="J125" i="2"/>
  <c r="J123" i="2"/>
  <c r="J122" i="2"/>
  <c r="J121" i="2"/>
  <c r="J120" i="2"/>
  <c r="J119" i="2"/>
  <c r="J118" i="2"/>
  <c r="J117" i="2"/>
  <c r="J116" i="2"/>
  <c r="J115" i="2"/>
  <c r="J114" i="2"/>
  <c r="J113" i="2"/>
  <c r="J111" i="2"/>
  <c r="J110" i="2"/>
  <c r="J109" i="2"/>
  <c r="J108" i="2"/>
  <c r="J107" i="2"/>
  <c r="J106" i="2"/>
  <c r="J105" i="2"/>
  <c r="J104" i="2"/>
  <c r="J102" i="2"/>
  <c r="J100" i="2"/>
  <c r="J99" i="2"/>
  <c r="J98" i="2"/>
  <c r="J97" i="2"/>
  <c r="J96" i="2"/>
  <c r="J94" i="2"/>
  <c r="J93" i="2"/>
  <c r="J92" i="2"/>
  <c r="J91" i="2"/>
  <c r="J90" i="2"/>
  <c r="J89" i="2"/>
  <c r="J88" i="2"/>
  <c r="J86" i="2"/>
  <c r="J85" i="2"/>
  <c r="J83" i="2"/>
  <c r="J82" i="2"/>
  <c r="J81" i="2"/>
  <c r="J80" i="2"/>
  <c r="H113" i="2"/>
  <c r="I113" i="2"/>
  <c r="K113" i="2"/>
  <c r="F113" i="2"/>
  <c r="H114" i="2"/>
  <c r="I114" i="2"/>
  <c r="K114" i="2"/>
  <c r="F114" i="2"/>
  <c r="H33" i="2"/>
  <c r="I33" i="2"/>
  <c r="K33" i="2"/>
  <c r="M33" i="2"/>
  <c r="N33" i="2"/>
  <c r="P33" i="2"/>
  <c r="Q33" i="2"/>
  <c r="H34" i="2"/>
  <c r="I34" i="2"/>
  <c r="K34" i="2"/>
  <c r="M34" i="2"/>
  <c r="N34" i="2"/>
  <c r="P34" i="2"/>
  <c r="Q34" i="2"/>
  <c r="H35" i="2"/>
  <c r="I35" i="2"/>
  <c r="K35" i="2"/>
  <c r="M35" i="2"/>
  <c r="N35" i="2"/>
  <c r="P35" i="2"/>
  <c r="Q35" i="2"/>
  <c r="H36" i="2"/>
  <c r="I36" i="2"/>
  <c r="K36" i="2"/>
  <c r="M36" i="2"/>
  <c r="N36" i="2"/>
  <c r="P36" i="2"/>
  <c r="Q36" i="2"/>
  <c r="H37" i="2"/>
  <c r="I37" i="2"/>
  <c r="K37" i="2"/>
  <c r="M37" i="2"/>
  <c r="N37" i="2"/>
  <c r="P37" i="2"/>
  <c r="Q37" i="2"/>
  <c r="H38" i="2"/>
  <c r="I38" i="2"/>
  <c r="K38" i="2"/>
  <c r="M38" i="2"/>
  <c r="N38" i="2"/>
  <c r="P38" i="2"/>
  <c r="Q38" i="2"/>
  <c r="M39" i="2"/>
  <c r="N39" i="2"/>
  <c r="P39" i="2"/>
  <c r="Q39" i="2"/>
  <c r="H40" i="2"/>
  <c r="I40" i="2"/>
  <c r="K40" i="2"/>
  <c r="M40" i="2"/>
  <c r="N40" i="2"/>
  <c r="P40" i="2"/>
  <c r="Q40" i="2"/>
  <c r="H41" i="2"/>
  <c r="I41" i="2"/>
  <c r="K41" i="2"/>
  <c r="M41" i="2"/>
  <c r="N41" i="2"/>
  <c r="P41" i="2"/>
  <c r="Q41" i="2"/>
  <c r="H42" i="2"/>
  <c r="I42" i="2"/>
  <c r="K42" i="2"/>
  <c r="M42" i="2"/>
  <c r="N42" i="2"/>
  <c r="P42" i="2"/>
  <c r="Q42" i="2"/>
  <c r="H43" i="2"/>
  <c r="I43" i="2"/>
  <c r="K43" i="2"/>
  <c r="M43" i="2"/>
  <c r="N43" i="2"/>
  <c r="P43" i="2"/>
  <c r="Q43" i="2"/>
  <c r="H44" i="2"/>
  <c r="I44" i="2"/>
  <c r="K44" i="2"/>
  <c r="M44" i="2"/>
  <c r="N44" i="2"/>
  <c r="P44" i="2"/>
  <c r="Q44" i="2"/>
  <c r="H45" i="2"/>
  <c r="I45" i="2"/>
  <c r="K45" i="2"/>
  <c r="M45" i="2"/>
  <c r="N45" i="2"/>
  <c r="P45" i="2"/>
  <c r="Q45" i="2"/>
  <c r="H46" i="2"/>
  <c r="I46" i="2"/>
  <c r="K46" i="2"/>
  <c r="M46" i="2"/>
  <c r="N46" i="2"/>
  <c r="P46" i="2"/>
  <c r="Q46" i="2"/>
  <c r="H47" i="2"/>
  <c r="I47" i="2"/>
  <c r="K47" i="2"/>
  <c r="M47" i="2"/>
  <c r="N47" i="2"/>
  <c r="P47" i="2"/>
  <c r="Q47" i="2"/>
  <c r="H48" i="2"/>
  <c r="I48" i="2"/>
  <c r="K48" i="2"/>
  <c r="M48" i="2"/>
  <c r="N48" i="2"/>
  <c r="P48" i="2"/>
  <c r="Q48" i="2"/>
  <c r="Q49" i="2"/>
  <c r="H50" i="2"/>
  <c r="I50" i="2"/>
  <c r="K50" i="2"/>
  <c r="M50" i="2"/>
  <c r="N50" i="2"/>
  <c r="P50" i="2"/>
  <c r="Q50" i="2"/>
  <c r="H51" i="2"/>
  <c r="I51" i="2"/>
  <c r="K51" i="2"/>
  <c r="M51" i="2"/>
  <c r="N51" i="2"/>
  <c r="P51" i="2"/>
  <c r="Q51" i="2"/>
  <c r="H52" i="2"/>
  <c r="I52" i="2"/>
  <c r="K52" i="2"/>
  <c r="M52" i="2"/>
  <c r="N52" i="2"/>
  <c r="P52" i="2"/>
  <c r="Q52" i="2"/>
  <c r="H53" i="2"/>
  <c r="I53" i="2"/>
  <c r="K53" i="2"/>
  <c r="M53" i="2"/>
  <c r="N53" i="2"/>
  <c r="P53" i="2"/>
  <c r="Q53" i="2"/>
  <c r="H54" i="2"/>
  <c r="I54" i="2"/>
  <c r="K54" i="2"/>
  <c r="M54" i="2"/>
  <c r="N54" i="2"/>
  <c r="P54" i="2"/>
  <c r="Q54" i="2"/>
  <c r="H55" i="2"/>
  <c r="I55" i="2"/>
  <c r="K55" i="2"/>
  <c r="M55" i="2"/>
  <c r="N55" i="2"/>
  <c r="P55" i="2"/>
  <c r="Q55" i="2"/>
  <c r="H56" i="2"/>
  <c r="I56" i="2"/>
  <c r="K56" i="2"/>
  <c r="M56" i="2"/>
  <c r="N56" i="2"/>
  <c r="P56" i="2"/>
  <c r="Q56" i="2"/>
  <c r="H57" i="2"/>
  <c r="I57" i="2"/>
  <c r="K57" i="2"/>
  <c r="M57" i="2"/>
  <c r="N57" i="2"/>
  <c r="P57" i="2"/>
  <c r="Q57" i="2"/>
  <c r="H58" i="2"/>
  <c r="I58" i="2"/>
  <c r="K58" i="2"/>
  <c r="M58" i="2"/>
  <c r="N58" i="2"/>
  <c r="P58" i="2"/>
  <c r="Q58" i="2"/>
  <c r="Q59" i="2"/>
  <c r="Q60" i="2"/>
  <c r="H61" i="2"/>
  <c r="I61" i="2"/>
  <c r="K61" i="2"/>
  <c r="M61" i="2"/>
  <c r="N61" i="2"/>
  <c r="P61" i="2"/>
  <c r="Q61" i="2"/>
  <c r="F62" i="2"/>
  <c r="H82" i="2"/>
  <c r="H62" i="2"/>
  <c r="I62" i="2"/>
  <c r="K79" i="2"/>
  <c r="K81" i="2"/>
  <c r="K62" i="2"/>
  <c r="M62" i="2"/>
  <c r="N62" i="2"/>
  <c r="P62" i="2"/>
  <c r="Q62" i="2"/>
  <c r="F63" i="2"/>
  <c r="H63" i="2"/>
  <c r="I63" i="2"/>
  <c r="K63" i="2"/>
  <c r="M63" i="2"/>
  <c r="N63" i="2"/>
  <c r="P63" i="2"/>
  <c r="Q63" i="2"/>
  <c r="F64" i="2"/>
  <c r="H64" i="2"/>
  <c r="I64" i="2"/>
  <c r="K64" i="2"/>
  <c r="M64" i="2"/>
  <c r="N64" i="2"/>
  <c r="P64" i="2"/>
  <c r="Q64" i="2"/>
  <c r="F65" i="2"/>
  <c r="H65" i="2"/>
  <c r="I65" i="2"/>
  <c r="K65" i="2"/>
  <c r="M65" i="2"/>
  <c r="N65" i="2"/>
  <c r="P65" i="2"/>
  <c r="Q65" i="2"/>
  <c r="F66" i="2"/>
  <c r="H66" i="2"/>
  <c r="I66" i="2"/>
  <c r="K66" i="2"/>
  <c r="M66" i="2"/>
  <c r="N66" i="2"/>
  <c r="P66" i="2"/>
  <c r="Q66" i="2"/>
  <c r="F67" i="2"/>
  <c r="H67" i="2"/>
  <c r="I67" i="2"/>
  <c r="K80" i="2"/>
  <c r="K67" i="2"/>
  <c r="M67" i="2"/>
  <c r="N67" i="2"/>
  <c r="P67" i="2"/>
  <c r="Q67" i="2"/>
  <c r="F68" i="2"/>
  <c r="H83" i="2"/>
  <c r="H68" i="2"/>
  <c r="M68" i="2"/>
  <c r="N68" i="2"/>
  <c r="P68" i="2"/>
  <c r="Q68" i="2"/>
  <c r="F69" i="2"/>
  <c r="H69" i="2"/>
  <c r="I69" i="2"/>
  <c r="K69" i="2"/>
  <c r="M69" i="2"/>
  <c r="N69" i="2"/>
  <c r="P69" i="2"/>
  <c r="Q69" i="2"/>
  <c r="F70" i="2"/>
  <c r="H70" i="2"/>
  <c r="I70" i="2"/>
  <c r="K70" i="2"/>
  <c r="M70" i="2"/>
  <c r="N70" i="2"/>
  <c r="P70" i="2"/>
  <c r="Q70" i="2"/>
  <c r="F71" i="2"/>
  <c r="H71" i="2"/>
  <c r="I71" i="2"/>
  <c r="K71" i="2"/>
  <c r="M71" i="2"/>
  <c r="N71" i="2"/>
  <c r="P71" i="2"/>
  <c r="Q71" i="2"/>
  <c r="F72" i="2"/>
  <c r="H72" i="2"/>
  <c r="I72" i="2"/>
  <c r="K72" i="2"/>
  <c r="M72" i="2"/>
  <c r="N72" i="2"/>
  <c r="P72" i="2"/>
  <c r="Q72" i="2"/>
  <c r="F73" i="2"/>
  <c r="H73" i="2"/>
  <c r="I73" i="2"/>
  <c r="K73" i="2"/>
  <c r="M73" i="2"/>
  <c r="N73" i="2"/>
  <c r="P73" i="2"/>
  <c r="Q73" i="2"/>
  <c r="F74" i="2"/>
  <c r="H74" i="2"/>
  <c r="I74" i="2"/>
  <c r="K74" i="2"/>
  <c r="M74" i="2"/>
  <c r="N74" i="2"/>
  <c r="P74" i="2"/>
  <c r="Q74" i="2"/>
  <c r="F75" i="2"/>
  <c r="H75" i="2"/>
  <c r="I75" i="2"/>
  <c r="K75" i="2"/>
  <c r="M75" i="2"/>
  <c r="N75" i="2"/>
  <c r="P75" i="2"/>
  <c r="Q75" i="2"/>
  <c r="F76" i="2"/>
  <c r="H76" i="2"/>
  <c r="I76" i="2"/>
  <c r="K76" i="2"/>
  <c r="M76" i="2"/>
  <c r="N76" i="2"/>
  <c r="P76" i="2"/>
  <c r="Q76" i="2"/>
  <c r="H32" i="2"/>
  <c r="I32" i="2"/>
  <c r="K32" i="2"/>
  <c r="M32" i="2"/>
  <c r="N32" i="2"/>
  <c r="P32" i="2"/>
  <c r="Q32" i="2"/>
  <c r="H126" i="2"/>
  <c r="I126" i="2"/>
  <c r="K126" i="2"/>
  <c r="M126" i="2"/>
  <c r="N126" i="2"/>
  <c r="P126" i="2"/>
  <c r="Q126" i="2"/>
  <c r="H109" i="2"/>
  <c r="I109" i="2"/>
  <c r="K109" i="2"/>
  <c r="M109" i="2"/>
  <c r="N109" i="2"/>
  <c r="P109" i="2"/>
  <c r="Q109" i="2"/>
  <c r="H3" i="2"/>
  <c r="I3" i="2"/>
  <c r="K3" i="2"/>
  <c r="M3" i="2"/>
  <c r="N3" i="2"/>
  <c r="P3" i="2"/>
  <c r="Q3" i="2"/>
  <c r="H4" i="2"/>
  <c r="I4" i="2"/>
  <c r="K4" i="2"/>
  <c r="M4" i="2"/>
  <c r="N4" i="2"/>
  <c r="P4" i="2"/>
  <c r="Q4" i="2"/>
  <c r="H5" i="2"/>
  <c r="I5" i="2"/>
  <c r="K5" i="2"/>
  <c r="M5" i="2"/>
  <c r="N5" i="2"/>
  <c r="P5" i="2"/>
  <c r="Q5" i="2"/>
  <c r="H7" i="2"/>
  <c r="I7" i="2"/>
  <c r="K7" i="2"/>
  <c r="M7" i="2"/>
  <c r="N7" i="2"/>
  <c r="P7" i="2"/>
  <c r="Q7" i="2"/>
  <c r="H8" i="2"/>
  <c r="I8" i="2"/>
  <c r="K8" i="2"/>
  <c r="M8" i="2"/>
  <c r="N8" i="2"/>
  <c r="P8" i="2"/>
  <c r="Q8" i="2"/>
  <c r="H9" i="2"/>
  <c r="I9" i="2"/>
  <c r="K9" i="2"/>
  <c r="M9" i="2"/>
  <c r="N9" i="2"/>
  <c r="P9" i="2"/>
  <c r="Q9" i="2"/>
  <c r="H10" i="2"/>
  <c r="I10" i="2"/>
  <c r="K10" i="2"/>
  <c r="M10" i="2"/>
  <c r="N10" i="2"/>
  <c r="P10" i="2"/>
  <c r="Q10" i="2"/>
  <c r="H11" i="2"/>
  <c r="I11" i="2"/>
  <c r="K11" i="2"/>
  <c r="M11" i="2"/>
  <c r="N11" i="2"/>
  <c r="P11" i="2"/>
  <c r="Q11" i="2"/>
  <c r="H12" i="2"/>
  <c r="I12" i="2"/>
  <c r="K12" i="2"/>
  <c r="M12" i="2"/>
  <c r="N12" i="2"/>
  <c r="P12" i="2"/>
  <c r="Q12" i="2"/>
  <c r="H14" i="2"/>
  <c r="I14" i="2"/>
  <c r="K14" i="2"/>
  <c r="M14" i="2"/>
  <c r="N14" i="2"/>
  <c r="P14" i="2"/>
  <c r="Q14" i="2"/>
  <c r="H15" i="2"/>
  <c r="I15" i="2"/>
  <c r="K15" i="2"/>
  <c r="M15" i="2"/>
  <c r="N15" i="2"/>
  <c r="P15" i="2"/>
  <c r="Q15" i="2"/>
  <c r="H16" i="2"/>
  <c r="I16" i="2"/>
  <c r="K16" i="2"/>
  <c r="M16" i="2"/>
  <c r="N16" i="2"/>
  <c r="P16" i="2"/>
  <c r="Q16" i="2"/>
  <c r="H17" i="2"/>
  <c r="I17" i="2"/>
  <c r="K17" i="2"/>
  <c r="M17" i="2"/>
  <c r="N17" i="2"/>
  <c r="P17" i="2"/>
  <c r="Q17" i="2"/>
  <c r="H19" i="2"/>
  <c r="I19" i="2"/>
  <c r="K19" i="2"/>
  <c r="M19" i="2"/>
  <c r="N19" i="2"/>
  <c r="P19" i="2"/>
  <c r="Q19" i="2"/>
  <c r="H20" i="2"/>
  <c r="I20" i="2"/>
  <c r="K20" i="2"/>
  <c r="M20" i="2"/>
  <c r="N20" i="2"/>
  <c r="P20" i="2"/>
  <c r="Q20" i="2"/>
  <c r="H22" i="2"/>
  <c r="I22" i="2"/>
  <c r="K22" i="2"/>
  <c r="M22" i="2"/>
  <c r="N22" i="2"/>
  <c r="P22" i="2"/>
  <c r="Q22" i="2"/>
  <c r="H23" i="2"/>
  <c r="I23" i="2"/>
  <c r="K23" i="2"/>
  <c r="M23" i="2"/>
  <c r="N23" i="2"/>
  <c r="P23" i="2"/>
  <c r="Q23" i="2"/>
  <c r="H24" i="2"/>
  <c r="I24" i="2"/>
  <c r="K24" i="2"/>
  <c r="M24" i="2"/>
  <c r="N24" i="2"/>
  <c r="P24" i="2"/>
  <c r="Q24" i="2"/>
  <c r="H27" i="2"/>
  <c r="I27" i="2"/>
  <c r="K27" i="2"/>
  <c r="M27" i="2"/>
  <c r="N27" i="2"/>
  <c r="P27" i="2"/>
  <c r="Q27" i="2"/>
  <c r="H28" i="2"/>
  <c r="I28" i="2"/>
  <c r="K28" i="2"/>
  <c r="M28" i="2"/>
  <c r="N28" i="2"/>
  <c r="P28" i="2"/>
  <c r="Q28" i="2"/>
  <c r="H29" i="2"/>
  <c r="I29" i="2"/>
  <c r="K29" i="2"/>
  <c r="M29" i="2"/>
  <c r="N29" i="2"/>
  <c r="P29" i="2"/>
  <c r="Q29" i="2"/>
  <c r="H79" i="2"/>
  <c r="I79" i="2"/>
  <c r="M79" i="2"/>
  <c r="N79" i="2"/>
  <c r="P79" i="2"/>
  <c r="Q79" i="2"/>
  <c r="H80" i="2"/>
  <c r="I80" i="2"/>
  <c r="M80" i="2"/>
  <c r="N80" i="2"/>
  <c r="P80" i="2"/>
  <c r="Q80" i="2"/>
  <c r="H81" i="2"/>
  <c r="I81" i="2"/>
  <c r="M81" i="2"/>
  <c r="N81" i="2"/>
  <c r="P81" i="2"/>
  <c r="Q81" i="2"/>
  <c r="I82" i="2"/>
  <c r="K82" i="2"/>
  <c r="M82" i="2"/>
  <c r="N82" i="2"/>
  <c r="P82" i="2"/>
  <c r="Q82" i="2"/>
  <c r="I83" i="2"/>
  <c r="K83" i="2"/>
  <c r="M83" i="2"/>
  <c r="N83" i="2"/>
  <c r="P83" i="2"/>
  <c r="Q83" i="2"/>
  <c r="H85" i="2"/>
  <c r="I85" i="2"/>
  <c r="K85" i="2"/>
  <c r="M85" i="2"/>
  <c r="N85" i="2"/>
  <c r="P85" i="2"/>
  <c r="Q85" i="2"/>
  <c r="H86" i="2"/>
  <c r="I86" i="2"/>
  <c r="K86" i="2"/>
  <c r="M86" i="2"/>
  <c r="N86" i="2"/>
  <c r="P86" i="2"/>
  <c r="Q86" i="2"/>
  <c r="H88" i="2"/>
  <c r="I88" i="2"/>
  <c r="K88" i="2"/>
  <c r="M88" i="2"/>
  <c r="N88" i="2"/>
  <c r="P88" i="2"/>
  <c r="Q88" i="2"/>
  <c r="H90" i="2"/>
  <c r="I90" i="2"/>
  <c r="K90" i="2"/>
  <c r="M90" i="2"/>
  <c r="N90" i="2"/>
  <c r="P90" i="2"/>
  <c r="Q90" i="2"/>
  <c r="H92" i="2"/>
  <c r="I92" i="2"/>
  <c r="K92" i="2"/>
  <c r="M92" i="2"/>
  <c r="N92" i="2"/>
  <c r="P92" i="2"/>
  <c r="Q92" i="2"/>
  <c r="H93" i="2"/>
  <c r="I93" i="2"/>
  <c r="K93" i="2"/>
  <c r="M93" i="2"/>
  <c r="N93" i="2"/>
  <c r="P93" i="2"/>
  <c r="Q93" i="2"/>
  <c r="H94" i="2"/>
  <c r="I94" i="2"/>
  <c r="K94" i="2"/>
  <c r="M94" i="2"/>
  <c r="N94" i="2"/>
  <c r="P94" i="2"/>
  <c r="Q94" i="2"/>
  <c r="H96" i="2"/>
  <c r="I96" i="2"/>
  <c r="K96" i="2"/>
  <c r="M96" i="2"/>
  <c r="N96" i="2"/>
  <c r="P96" i="2"/>
  <c r="Q96" i="2"/>
  <c r="H97" i="2"/>
  <c r="I97" i="2"/>
  <c r="K97" i="2"/>
  <c r="M97" i="2"/>
  <c r="N97" i="2"/>
  <c r="P97" i="2"/>
  <c r="Q97" i="2"/>
  <c r="H98" i="2"/>
  <c r="I98" i="2"/>
  <c r="K98" i="2"/>
  <c r="M98" i="2"/>
  <c r="N98" i="2"/>
  <c r="P98" i="2"/>
  <c r="Q98" i="2"/>
  <c r="H99" i="2"/>
  <c r="I99" i="2"/>
  <c r="K99" i="2"/>
  <c r="M99" i="2"/>
  <c r="N99" i="2"/>
  <c r="P99" i="2"/>
  <c r="Q99" i="2"/>
  <c r="H100" i="2"/>
  <c r="I100" i="2"/>
  <c r="K100" i="2"/>
  <c r="M100" i="2"/>
  <c r="N100" i="2"/>
  <c r="P100" i="2"/>
  <c r="Q100" i="2"/>
  <c r="H102" i="2"/>
  <c r="I102" i="2"/>
  <c r="K102" i="2"/>
  <c r="M102" i="2"/>
  <c r="N102" i="2"/>
  <c r="F102" i="2"/>
  <c r="P102" i="2"/>
  <c r="Q102" i="2"/>
  <c r="H104" i="2"/>
  <c r="I104" i="2"/>
  <c r="K104" i="2"/>
  <c r="M104" i="2"/>
  <c r="N104" i="2"/>
  <c r="F104" i="2"/>
  <c r="P104" i="2"/>
  <c r="E104" i="2"/>
  <c r="Q104" i="2"/>
  <c r="H105" i="2"/>
  <c r="I105" i="2"/>
  <c r="K105" i="2"/>
  <c r="M105" i="2"/>
  <c r="N105" i="2"/>
  <c r="F105" i="2"/>
  <c r="P105" i="2"/>
  <c r="Q105" i="2"/>
  <c r="H106" i="2"/>
  <c r="I106" i="2"/>
  <c r="K106" i="2"/>
  <c r="M106" i="2"/>
  <c r="N106" i="2"/>
  <c r="F106" i="2"/>
  <c r="P106" i="2"/>
  <c r="Q106" i="2"/>
  <c r="H107" i="2"/>
  <c r="I107" i="2"/>
  <c r="K107" i="2"/>
  <c r="M107" i="2"/>
  <c r="N107" i="2"/>
  <c r="F107" i="2"/>
  <c r="P107" i="2"/>
  <c r="Q107" i="2"/>
  <c r="H108" i="2"/>
  <c r="I108" i="2"/>
  <c r="K108" i="2"/>
  <c r="M108" i="2"/>
  <c r="N108" i="2"/>
  <c r="F108" i="2"/>
  <c r="P108" i="2"/>
  <c r="Q108" i="2"/>
  <c r="H110" i="2"/>
  <c r="I110" i="2"/>
  <c r="K110" i="2"/>
  <c r="M110" i="2"/>
  <c r="N110" i="2"/>
  <c r="F110" i="2"/>
  <c r="P110" i="2"/>
  <c r="Q110" i="2"/>
  <c r="H111" i="2"/>
  <c r="I111" i="2"/>
  <c r="K111" i="2"/>
  <c r="M111" i="2"/>
  <c r="N111" i="2"/>
  <c r="P111" i="2"/>
  <c r="Q111" i="2"/>
  <c r="M113" i="2"/>
  <c r="N113" i="2"/>
  <c r="P113" i="2"/>
  <c r="Q113" i="2"/>
  <c r="M114" i="2"/>
  <c r="N114" i="2"/>
  <c r="P114" i="2"/>
  <c r="Q114" i="2"/>
  <c r="H115" i="2"/>
  <c r="I115" i="2"/>
  <c r="K115" i="2"/>
  <c r="M115" i="2"/>
  <c r="N115" i="2"/>
  <c r="P115" i="2"/>
  <c r="Q115" i="2"/>
  <c r="H116" i="2"/>
  <c r="I116" i="2"/>
  <c r="K116" i="2"/>
  <c r="M116" i="2"/>
  <c r="N116" i="2"/>
  <c r="P116" i="2"/>
  <c r="Q116" i="2"/>
  <c r="H117" i="2"/>
  <c r="I117" i="2"/>
  <c r="K117" i="2"/>
  <c r="M117" i="2"/>
  <c r="N117" i="2"/>
  <c r="P117" i="2"/>
  <c r="Q117" i="2"/>
  <c r="H118" i="2"/>
  <c r="I118" i="2"/>
  <c r="K118" i="2"/>
  <c r="M118" i="2"/>
  <c r="N118" i="2"/>
  <c r="P118" i="2"/>
  <c r="Q118" i="2"/>
  <c r="H119" i="2"/>
  <c r="I119" i="2"/>
  <c r="K119" i="2"/>
  <c r="M119" i="2"/>
  <c r="N119" i="2"/>
  <c r="P119" i="2"/>
  <c r="Q119" i="2"/>
  <c r="H120" i="2"/>
  <c r="I120" i="2"/>
  <c r="K120" i="2"/>
  <c r="M120" i="2"/>
  <c r="N120" i="2"/>
  <c r="P120" i="2"/>
  <c r="Q120" i="2"/>
  <c r="H121" i="2"/>
  <c r="I121" i="2"/>
  <c r="K121" i="2"/>
  <c r="M121" i="2"/>
  <c r="N121" i="2"/>
  <c r="P121" i="2"/>
  <c r="Q121" i="2"/>
  <c r="H122" i="2"/>
  <c r="I122" i="2"/>
  <c r="K122" i="2"/>
  <c r="M122" i="2"/>
  <c r="N122" i="2"/>
  <c r="P122" i="2"/>
  <c r="Q122" i="2"/>
  <c r="H123" i="2"/>
  <c r="I123" i="2"/>
  <c r="K123" i="2"/>
  <c r="M123" i="2"/>
  <c r="N123" i="2"/>
  <c r="P123" i="2"/>
  <c r="Q123" i="2"/>
  <c r="H125" i="2"/>
  <c r="I125" i="2"/>
  <c r="K125" i="2"/>
  <c r="M125" i="2"/>
  <c r="N125" i="2"/>
  <c r="F125" i="2"/>
  <c r="P125" i="2"/>
  <c r="Q125" i="2"/>
  <c r="H128" i="2"/>
  <c r="I128" i="2"/>
  <c r="K128" i="2"/>
  <c r="M128" i="2"/>
  <c r="N128" i="2"/>
  <c r="P128" i="2"/>
  <c r="Q128" i="2"/>
  <c r="H129" i="2"/>
  <c r="I129" i="2"/>
  <c r="K129" i="2"/>
  <c r="M129" i="2"/>
  <c r="N129" i="2"/>
  <c r="P129" i="2"/>
  <c r="Q129" i="2"/>
  <c r="H130" i="2"/>
  <c r="I130" i="2"/>
  <c r="K130" i="2"/>
  <c r="M130" i="2"/>
  <c r="N130" i="2"/>
  <c r="P130" i="2"/>
  <c r="Q130" i="2"/>
  <c r="H131" i="2"/>
  <c r="I131" i="2"/>
  <c r="K131" i="2"/>
  <c r="M131" i="2"/>
  <c r="N131" i="2"/>
  <c r="P131" i="2"/>
  <c r="Q131" i="2"/>
  <c r="H132" i="2"/>
  <c r="I132" i="2"/>
  <c r="K132" i="2"/>
  <c r="M132" i="2"/>
  <c r="N132" i="2"/>
  <c r="P132" i="2"/>
  <c r="Q132" i="2"/>
  <c r="H136" i="2"/>
  <c r="I136" i="2"/>
  <c r="K136" i="2"/>
  <c r="M136" i="2"/>
  <c r="N136" i="2"/>
  <c r="P136" i="2"/>
  <c r="Q136" i="2"/>
  <c r="Q6" i="2"/>
  <c r="Q13" i="2"/>
  <c r="Q18" i="2"/>
  <c r="Q21" i="2"/>
  <c r="Q25" i="2"/>
  <c r="Q26" i="2"/>
  <c r="Q30" i="2"/>
  <c r="Q31" i="2"/>
  <c r="Q77" i="2"/>
  <c r="Q78" i="2"/>
  <c r="Q84" i="2"/>
  <c r="Q87" i="2"/>
  <c r="Q89" i="2"/>
  <c r="Q91" i="2"/>
  <c r="Q95" i="2"/>
  <c r="Q101" i="2"/>
  <c r="Q103" i="2"/>
  <c r="Q112" i="2"/>
  <c r="Q124" i="2"/>
  <c r="Q127" i="2"/>
  <c r="Q133" i="2"/>
  <c r="Q134" i="2"/>
  <c r="Q135" i="2"/>
  <c r="Q139" i="2"/>
  <c r="S3" i="2"/>
  <c r="U3" i="2"/>
  <c r="S4" i="2"/>
  <c r="U4" i="2"/>
  <c r="S5" i="2"/>
  <c r="U5" i="2"/>
  <c r="S7" i="2"/>
  <c r="U7" i="2"/>
  <c r="S8" i="2"/>
  <c r="U8" i="2"/>
  <c r="S9" i="2"/>
  <c r="U9" i="2"/>
  <c r="S10" i="2"/>
  <c r="U10" i="2"/>
  <c r="S11" i="2"/>
  <c r="U11" i="2"/>
  <c r="S12" i="2"/>
  <c r="U12" i="2"/>
  <c r="S14" i="2"/>
  <c r="U14" i="2"/>
  <c r="S15" i="2"/>
  <c r="U15" i="2"/>
  <c r="S16" i="2"/>
  <c r="U16" i="2"/>
  <c r="S17" i="2"/>
  <c r="U17" i="2"/>
  <c r="S19" i="2"/>
  <c r="U19" i="2"/>
  <c r="S20" i="2"/>
  <c r="U20" i="2"/>
  <c r="S22" i="2"/>
  <c r="U22" i="2"/>
  <c r="S23" i="2"/>
  <c r="U23" i="2"/>
  <c r="S24" i="2"/>
  <c r="U24" i="2"/>
  <c r="S27" i="2"/>
  <c r="U27" i="2"/>
  <c r="S28" i="2"/>
  <c r="U28" i="2"/>
  <c r="S29" i="2"/>
  <c r="U29" i="2"/>
  <c r="S32" i="2"/>
  <c r="U32" i="2"/>
  <c r="S33" i="2"/>
  <c r="U33" i="2"/>
  <c r="S34" i="2"/>
  <c r="U34" i="2"/>
  <c r="S35" i="2"/>
  <c r="U35" i="2"/>
  <c r="S36" i="2"/>
  <c r="U36" i="2"/>
  <c r="S37" i="2"/>
  <c r="U37" i="2"/>
  <c r="S38" i="2"/>
  <c r="U38" i="2"/>
  <c r="S40" i="2"/>
  <c r="U40" i="2"/>
  <c r="S41" i="2"/>
  <c r="U41" i="2"/>
  <c r="S42" i="2"/>
  <c r="U42" i="2"/>
  <c r="S43" i="2"/>
  <c r="U43" i="2"/>
  <c r="S44" i="2"/>
  <c r="U44" i="2"/>
  <c r="S45" i="2"/>
  <c r="U45" i="2"/>
  <c r="S46" i="2"/>
  <c r="U46" i="2"/>
  <c r="S47" i="2"/>
  <c r="U47" i="2"/>
  <c r="S48" i="2"/>
  <c r="U48" i="2"/>
  <c r="S50" i="2"/>
  <c r="U50" i="2"/>
  <c r="S51" i="2"/>
  <c r="U51" i="2"/>
  <c r="S52" i="2"/>
  <c r="U52" i="2"/>
  <c r="S53" i="2"/>
  <c r="U53" i="2"/>
  <c r="S54" i="2"/>
  <c r="U54" i="2"/>
  <c r="S55" i="2"/>
  <c r="U55" i="2"/>
  <c r="S56" i="2"/>
  <c r="U56" i="2"/>
  <c r="S57" i="2"/>
  <c r="U57" i="2"/>
  <c r="S58" i="2"/>
  <c r="U58" i="2"/>
  <c r="S61" i="2"/>
  <c r="U61" i="2"/>
  <c r="S62" i="2"/>
  <c r="U62" i="2"/>
  <c r="S63" i="2"/>
  <c r="U63" i="2"/>
  <c r="S64" i="2"/>
  <c r="U64" i="2"/>
  <c r="S65" i="2"/>
  <c r="U65" i="2"/>
  <c r="S66" i="2"/>
  <c r="U66" i="2"/>
  <c r="S67" i="2"/>
  <c r="U67" i="2"/>
  <c r="S68" i="2"/>
  <c r="U68" i="2"/>
  <c r="S69" i="2"/>
  <c r="U69" i="2"/>
  <c r="S70" i="2"/>
  <c r="U70" i="2"/>
  <c r="S71" i="2"/>
  <c r="U71" i="2"/>
  <c r="S72" i="2"/>
  <c r="U72" i="2"/>
  <c r="S73" i="2"/>
  <c r="U73" i="2"/>
  <c r="S74" i="2"/>
  <c r="U74" i="2"/>
  <c r="S75" i="2"/>
  <c r="U75" i="2"/>
  <c r="S76" i="2"/>
  <c r="U76" i="2"/>
  <c r="S79" i="2"/>
  <c r="U79" i="2"/>
  <c r="S80" i="2"/>
  <c r="U80" i="2"/>
  <c r="S81" i="2"/>
  <c r="U81" i="2"/>
  <c r="S85" i="2"/>
  <c r="U85" i="2"/>
  <c r="S86" i="2"/>
  <c r="U86" i="2"/>
  <c r="S88" i="2"/>
  <c r="U88" i="2"/>
  <c r="H89" i="2"/>
  <c r="K89" i="2"/>
  <c r="M89" i="2"/>
  <c r="S89" i="2"/>
  <c r="U89" i="2"/>
  <c r="S90" i="2"/>
  <c r="U90" i="2"/>
  <c r="H91" i="2"/>
  <c r="M91" i="2"/>
  <c r="S91" i="2"/>
  <c r="U91" i="2"/>
  <c r="S92" i="2"/>
  <c r="U92" i="2"/>
  <c r="S93" i="2"/>
  <c r="U93" i="2"/>
  <c r="S94" i="2"/>
  <c r="U94" i="2"/>
  <c r="S96" i="2"/>
  <c r="U96" i="2"/>
  <c r="S97" i="2"/>
  <c r="U97" i="2"/>
  <c r="S98" i="2"/>
  <c r="U98" i="2"/>
  <c r="S99" i="2"/>
  <c r="U99" i="2"/>
  <c r="S100" i="2"/>
  <c r="U100" i="2"/>
  <c r="S102" i="2"/>
  <c r="U102" i="2"/>
  <c r="S104" i="2"/>
  <c r="U104" i="2"/>
  <c r="S105" i="2"/>
  <c r="U105" i="2"/>
  <c r="S106" i="2"/>
  <c r="U106" i="2"/>
  <c r="S107" i="2"/>
  <c r="U107" i="2"/>
  <c r="S108" i="2"/>
  <c r="U108" i="2"/>
  <c r="S109" i="2"/>
  <c r="U109" i="2"/>
  <c r="S110" i="2"/>
  <c r="U110" i="2"/>
  <c r="S111" i="2"/>
  <c r="U111" i="2"/>
  <c r="S113" i="2"/>
  <c r="U113" i="2"/>
  <c r="S114" i="2"/>
  <c r="U114" i="2"/>
  <c r="S115" i="2"/>
  <c r="U115" i="2"/>
  <c r="S116" i="2"/>
  <c r="U116" i="2"/>
  <c r="S118" i="2"/>
  <c r="U118" i="2"/>
  <c r="S119" i="2"/>
  <c r="U119" i="2"/>
  <c r="S120" i="2"/>
  <c r="U120" i="2"/>
  <c r="S125" i="2"/>
  <c r="U125" i="2"/>
  <c r="S126" i="2"/>
  <c r="U126" i="2"/>
  <c r="S128" i="2"/>
  <c r="U128" i="2"/>
  <c r="S129" i="2"/>
  <c r="U129" i="2"/>
  <c r="S130" i="2"/>
  <c r="U130" i="2"/>
  <c r="S131" i="2"/>
  <c r="U131" i="2"/>
  <c r="S132" i="2"/>
  <c r="U132" i="2"/>
  <c r="S136" i="2"/>
  <c r="U136" i="2"/>
  <c r="S6" i="2"/>
  <c r="U6" i="2"/>
  <c r="S13" i="2"/>
  <c r="U13" i="2"/>
  <c r="S18" i="2"/>
  <c r="U18" i="2"/>
  <c r="S21" i="2"/>
  <c r="U21" i="2"/>
  <c r="S25" i="2"/>
  <c r="U25" i="2"/>
  <c r="S26" i="2"/>
  <c r="U26" i="2"/>
  <c r="S31" i="2"/>
  <c r="U31" i="2"/>
  <c r="S39" i="2"/>
  <c r="U39" i="2"/>
  <c r="S87" i="2"/>
  <c r="U87" i="2"/>
  <c r="S95" i="2"/>
  <c r="U95" i="2"/>
  <c r="S101" i="2"/>
  <c r="U101" i="2"/>
  <c r="U103" i="2"/>
  <c r="U127" i="2"/>
  <c r="U133" i="2"/>
  <c r="U134" i="2"/>
  <c r="S135" i="2"/>
  <c r="U135" i="2"/>
  <c r="U139" i="2"/>
  <c r="S122" i="2"/>
  <c r="S123" i="2"/>
  <c r="S117" i="2"/>
  <c r="S121" i="2"/>
  <c r="V62" i="2"/>
  <c r="V63" i="2"/>
  <c r="V64" i="2"/>
  <c r="V65" i="2"/>
  <c r="V66" i="2"/>
  <c r="V67" i="2"/>
  <c r="V69" i="2"/>
  <c r="V70" i="2"/>
  <c r="V71" i="2"/>
  <c r="V72" i="2"/>
  <c r="V73" i="2"/>
  <c r="V74" i="2"/>
  <c r="V75" i="2"/>
  <c r="V76" i="2"/>
  <c r="N89" i="2"/>
  <c r="N91" i="2"/>
  <c r="S82" i="2"/>
  <c r="S83" i="2"/>
  <c r="V33" i="2"/>
  <c r="V34" i="2"/>
  <c r="V35" i="2"/>
  <c r="V36" i="2"/>
  <c r="V37" i="2"/>
  <c r="V38" i="2"/>
  <c r="V40" i="2"/>
  <c r="V41" i="2"/>
  <c r="V42" i="2"/>
  <c r="V43" i="2"/>
  <c r="V44" i="2"/>
  <c r="V45" i="2"/>
  <c r="V46" i="2"/>
  <c r="V47" i="2"/>
  <c r="V48" i="2"/>
  <c r="C104" i="2"/>
  <c r="C105" i="2"/>
  <c r="C106" i="2"/>
  <c r="C107" i="2"/>
  <c r="C108" i="2"/>
  <c r="C109" i="2"/>
  <c r="C110" i="2"/>
  <c r="C102" i="2"/>
  <c r="J13" i="9"/>
  <c r="J12" i="9"/>
  <c r="J11" i="9"/>
  <c r="J8" i="9"/>
  <c r="J7" i="9"/>
  <c r="J6" i="9"/>
  <c r="F12" i="9"/>
  <c r="U12" i="9"/>
  <c r="U13" i="9"/>
  <c r="F13" i="9"/>
  <c r="H13" i="9"/>
  <c r="I13" i="9"/>
  <c r="K13" i="9"/>
  <c r="M13" i="9"/>
  <c r="N13" i="9"/>
  <c r="P13" i="9"/>
  <c r="R13" i="9"/>
  <c r="T13" i="9"/>
  <c r="H12" i="9"/>
  <c r="I12" i="9"/>
  <c r="K12" i="9"/>
  <c r="M12" i="9"/>
  <c r="N12" i="9"/>
  <c r="P12" i="9"/>
  <c r="R12" i="9"/>
  <c r="T12" i="9"/>
  <c r="H11" i="9"/>
  <c r="I11" i="9"/>
  <c r="K11" i="9"/>
  <c r="M11" i="9"/>
  <c r="N11" i="9"/>
  <c r="P11" i="9"/>
  <c r="R11" i="9"/>
  <c r="T11" i="9"/>
  <c r="U6" i="9"/>
  <c r="U7" i="9"/>
  <c r="U8" i="9"/>
  <c r="H8" i="9"/>
  <c r="I8" i="9"/>
  <c r="K8" i="9"/>
  <c r="M8" i="9"/>
  <c r="N8" i="9"/>
  <c r="P8" i="9"/>
  <c r="R8" i="9"/>
  <c r="T8" i="9"/>
  <c r="H7" i="9"/>
  <c r="I7" i="9"/>
  <c r="K7" i="9"/>
  <c r="M7" i="9"/>
  <c r="N7" i="9"/>
  <c r="P7" i="9"/>
  <c r="R7" i="9"/>
  <c r="T7" i="9"/>
  <c r="H6" i="9"/>
  <c r="I6" i="9"/>
  <c r="K6" i="9"/>
  <c r="M6" i="9"/>
  <c r="N6" i="9"/>
  <c r="P6" i="9"/>
  <c r="R6" i="9"/>
  <c r="T6" i="9"/>
  <c r="R5" i="9"/>
  <c r="T5" i="9"/>
</calcChain>
</file>

<file path=xl/sharedStrings.xml><?xml version="1.0" encoding="utf-8"?>
<sst xmlns="http://schemas.openxmlformats.org/spreadsheetml/2006/main" count="15489" uniqueCount="724">
  <si>
    <t>FS 1x3/8", custom 45deg, AOI R=5%@1064 AR@1064, 0.5deg wedge, s-pol, PrecPhot</t>
    <phoneticPr fontId="4" type="noConversion"/>
  </si>
  <si>
    <t>mad city lab</t>
    <phoneticPr fontId="4" type="noConversion"/>
  </si>
  <si>
    <t>SM1PD1A, ANU</t>
    <phoneticPr fontId="4" type="noConversion"/>
  </si>
  <si>
    <t>laseroptik roc=75mm AR1064/0deg used</t>
  </si>
  <si>
    <t>laseroptik roc=75mm AR1064/0deg used</t>
    <phoneticPr fontId="4" type="noConversion"/>
  </si>
  <si>
    <t>laseroptik roc=250mm AR1064/0deg used</t>
    <phoneticPr fontId="4" type="noConversion"/>
  </si>
  <si>
    <t>laseroptik roc=75mm AR1064/0deg used</t>
    <phoneticPr fontId="4" type="noConversion"/>
  </si>
  <si>
    <t>PLCX-25.4-77.3-UV-1064, f=171.9mm (iLIGO)</t>
    <phoneticPr fontId="4" type="noConversion"/>
  </si>
  <si>
    <t>PLCX-25.4-257.5-UV-1064, f= 573.1mm (iLIGO)</t>
    <phoneticPr fontId="4" type="noConversion"/>
  </si>
  <si>
    <t>PLCX-25.4-72.1-UV-1064, f= 160.4mm (iLIGO)</t>
    <phoneticPr fontId="4" type="noConversion"/>
  </si>
  <si>
    <t>BS1-1064-95-1025-45S</t>
    <phoneticPr fontId="4" type="noConversion"/>
  </si>
  <si>
    <t>ISCTEY-ALS-S1</t>
  </si>
  <si>
    <t>ISCTEY-ALS-S1</t>
    <phoneticPr fontId="4" type="noConversion"/>
  </si>
  <si>
    <t>Uniblitz Shutter</t>
  </si>
  <si>
    <t>Uniblitz Shutter</t>
    <phoneticPr fontId="4" type="noConversion"/>
  </si>
  <si>
    <t>Slow Shutter (with larger diameter)</t>
  </si>
  <si>
    <t>Slow Shutter (with larger diameter)</t>
    <phoneticPr fontId="4" type="noConversion"/>
  </si>
  <si>
    <t>???</t>
  </si>
  <si>
    <t>???</t>
    <phoneticPr fontId="4" type="noConversion"/>
  </si>
  <si>
    <t>IFO</t>
    <phoneticPr fontId="4" type="noConversion"/>
  </si>
  <si>
    <t>IO-ALS-M1</t>
  </si>
  <si>
    <t>IO-ALS-M2</t>
  </si>
  <si>
    <t>IO-ALS-M3</t>
  </si>
  <si>
    <t>CVI PLCX-25.4-72.1-UV-1064</t>
    <phoneticPr fontId="4" type="noConversion"/>
  </si>
  <si>
    <t>iLIGO</t>
    <phoneticPr fontId="4" type="noConversion"/>
  </si>
  <si>
    <t>ISCTEX-ALS-L10(LWFSA1)</t>
  </si>
  <si>
    <t>ISCTEX-ALS-L11(LWFSA2)</t>
  </si>
  <si>
    <t>ISCTEX-ALS-L12(LWFSB1)</t>
  </si>
  <si>
    <t>ISCTEX-ALS-L13(LWFSB2)</t>
  </si>
  <si>
    <t>ISCTEX-TR-M3</t>
  </si>
  <si>
    <t>ISCTEX-ALS-L1</t>
  </si>
  <si>
    <t>R=50% @1064</t>
    <phoneticPr fontId="4" type="noConversion"/>
  </si>
  <si>
    <t>10B20NP.29-1064, R= 50%</t>
    <phoneticPr fontId="4" type="noConversion"/>
  </si>
  <si>
    <t>ISCTEX-TR-L1</t>
    <phoneticPr fontId="4" type="noConversion"/>
  </si>
  <si>
    <t>Mirror 1" 1064nm</t>
    <phoneticPr fontId="4" type="noConversion"/>
  </si>
  <si>
    <t>ISCTEY-TR-M3</t>
    <phoneticPr fontId="4" type="noConversion"/>
  </si>
  <si>
    <t>Please see D1400421 for a reference!</t>
  </si>
  <si>
    <t>ROC = -175mm - 1" - IR</t>
    <phoneticPr fontId="4" type="noConversion"/>
  </si>
  <si>
    <t>ROC = +750mm - 2" - IR</t>
    <phoneticPr fontId="4" type="noConversion"/>
  </si>
  <si>
    <t>ROC = +500mm - 2" - IR</t>
    <phoneticPr fontId="4" type="noConversion"/>
  </si>
  <si>
    <t>ROC = +50mm - 1" - IR</t>
    <phoneticPr fontId="4" type="noConversion"/>
  </si>
  <si>
    <t>ISCTEX-ALS-M6</t>
  </si>
  <si>
    <t>ISCTEX-ALS-M7</t>
  </si>
  <si>
    <t>ISCTEX-ALS-M8</t>
  </si>
  <si>
    <t>ISCTEX-ALS-M9</t>
  </si>
  <si>
    <t>ISCTEX-ALS-M21</t>
    <phoneticPr fontId="4" type="noConversion"/>
  </si>
  <si>
    <t>adjustable post</t>
    <phoneticPr fontId="4" type="noConversion"/>
  </si>
  <si>
    <t>ISCTEX-ALS-HWP6</t>
    <phoneticPr fontId="4" type="noConversion"/>
  </si>
  <si>
    <t>?? UPA1 ??</t>
    <phoneticPr fontId="4" type="noConversion"/>
  </si>
  <si>
    <t>?? UPA2 ??</t>
    <phoneticPr fontId="4" type="noConversion"/>
  </si>
  <si>
    <t>2", AR532nm, ROC 500mm</t>
    <phoneticPr fontId="4" type="noConversion"/>
  </si>
  <si>
    <t>ISCTEY-ALS-HWP6</t>
    <phoneticPr fontId="4" type="noConversion"/>
  </si>
  <si>
    <t>ISCTEX-ALS-L7</t>
    <phoneticPr fontId="4" type="noConversion"/>
  </si>
  <si>
    <t>ISCTEX-ALS-L9</t>
    <phoneticPr fontId="4" type="noConversion"/>
  </si>
  <si>
    <t>Notes</t>
    <phoneticPr fontId="4" type="noConversion"/>
  </si>
  <si>
    <t>ISCTEX-TR-PD1</t>
    <phoneticPr fontId="4" type="noConversion"/>
  </si>
  <si>
    <t>ROC = +75mm - 1"</t>
    <phoneticPr fontId="4" type="noConversion"/>
  </si>
  <si>
    <t>ROC = +100mm - 1"</t>
    <phoneticPr fontId="4" type="noConversion"/>
  </si>
  <si>
    <t>ROC = +50mm - 1"</t>
    <phoneticPr fontId="4" type="noConversion"/>
  </si>
  <si>
    <t>PLCX-25.4-206.0-C-532</t>
    <phoneticPr fontId="4" type="noConversion"/>
  </si>
  <si>
    <t>PLCX-50.8-515.1-C-532</t>
  </si>
  <si>
    <t>PLCX-25.4-51.5-C-532</t>
  </si>
  <si>
    <t>PLCX-25.4-77.3-UV-532</t>
  </si>
  <si>
    <t>Thorlabs RS2</t>
    <phoneticPr fontId="4" type="noConversion"/>
  </si>
  <si>
    <r>
      <t xml:space="preserve">10B20NP.29 </t>
    </r>
    <r>
      <rPr>
        <b/>
        <sz val="12"/>
        <color indexed="8"/>
        <rFont val="Calibri"/>
        <family val="2"/>
      </rPr>
      <t>---&gt;BS1-1064-50-2037-45?</t>
    </r>
    <phoneticPr fontId="4" type="noConversion"/>
  </si>
  <si>
    <t>Listed as 902B, but packed 902HS</t>
    <phoneticPr fontId="4" type="noConversion"/>
  </si>
  <si>
    <t>FS 1x3/8", custom 45deg, AOI R=10%@1064 AR@1064, 0.5deg wedge, s-pol, PrecPhot</t>
    <phoneticPr fontId="4" type="noConversion"/>
  </si>
  <si>
    <t xml:space="preserve">FS 1x1/4", 532nm, 50/50, s-pol 45deg BS/AR, PrecPhot </t>
    <phoneticPr fontId="4" type="noConversion"/>
  </si>
  <si>
    <t>FS 1x1/4", 1064nm, 50/50, s-pol 45deg BS/AR coated, PrecPhot</t>
    <phoneticPr fontId="4" type="noConversion"/>
  </si>
  <si>
    <t>Thorlabs PH1.5</t>
    <phoneticPr fontId="4" type="noConversion"/>
  </si>
  <si>
    <t>PH1.5</t>
    <phoneticPr fontId="4" type="noConversion"/>
  </si>
  <si>
    <t>Thorlabs TR1.5</t>
    <phoneticPr fontId="4" type="noConversion"/>
  </si>
  <si>
    <t>TR1.5</t>
    <phoneticPr fontId="4" type="noConversion"/>
  </si>
  <si>
    <t>Thorlabs TR2</t>
    <phoneticPr fontId="4" type="noConversion"/>
  </si>
  <si>
    <t>ROC = +75mm - 1" - IR</t>
    <phoneticPr fontId="4" type="noConversion"/>
  </si>
  <si>
    <t>ROC = +100mm - 1" - IR</t>
    <phoneticPr fontId="4" type="noConversion"/>
  </si>
  <si>
    <t>ROC = +150mm - 1" - IR</t>
    <phoneticPr fontId="4" type="noConversion"/>
  </si>
  <si>
    <t>ROC = +175mm - 1" - IR</t>
    <phoneticPr fontId="4" type="noConversion"/>
  </si>
  <si>
    <t>ROC = +200mm - 1" - IR</t>
    <phoneticPr fontId="4" type="noConversion"/>
  </si>
  <si>
    <t>ROC = +250mm - 1" - IR</t>
    <phoneticPr fontId="4" type="noConversion"/>
  </si>
  <si>
    <t>Watec</t>
    <phoneticPr fontId="4" type="noConversion"/>
  </si>
  <si>
    <t>Watec 902B</t>
    <phoneticPr fontId="4" type="noConversion"/>
  </si>
  <si>
    <t>TR2</t>
    <phoneticPr fontId="4" type="noConversion"/>
  </si>
  <si>
    <t>InnoLight GmbH</t>
    <phoneticPr fontId="4" type="noConversion"/>
  </si>
  <si>
    <t>UGP1</t>
  </si>
  <si>
    <t>UGP KIT-1</t>
  </si>
  <si>
    <t>FS High Power Nd:YAG laser mirror 1/4" for 1064nm 45deg, PrecPhot (MI1045-FY)</t>
    <phoneticPr fontId="4" type="noConversion"/>
  </si>
  <si>
    <t>bulk price</t>
    <phoneticPr fontId="4" type="noConversion"/>
  </si>
  <si>
    <t>HWP 1" 1064nm</t>
    <phoneticPr fontId="4" type="noConversion"/>
  </si>
  <si>
    <t>HWP 1" 1064nm</t>
    <phoneticPr fontId="4" type="noConversion"/>
  </si>
  <si>
    <t>QWP 1" 1064nm</t>
    <phoneticPr fontId="4" type="noConversion"/>
  </si>
  <si>
    <t>ISCTEX-ALS-FC1</t>
    <phoneticPr fontId="4" type="noConversion"/>
  </si>
  <si>
    <t>IR at 1064nm</t>
    <phoneticPr fontId="4" type="noConversion"/>
  </si>
  <si>
    <t>VIS at 532nm</t>
    <phoneticPr fontId="4" type="noConversion"/>
  </si>
  <si>
    <t>run 691EUR per side, for 54 substrates</t>
    <phoneticPr fontId="4" type="noConversion"/>
  </si>
  <si>
    <t>Faraday Isolator-2 @1064nm</t>
    <phoneticPr fontId="4" type="noConversion"/>
  </si>
  <si>
    <t>BBPD</t>
    <phoneticPr fontId="4" type="noConversion"/>
  </si>
  <si>
    <t>RFPD LSC (532nm)</t>
    <phoneticPr fontId="4" type="noConversion"/>
  </si>
  <si>
    <t>D1300607</t>
    <phoneticPr fontId="4" type="noConversion"/>
  </si>
  <si>
    <t>ANU</t>
    <phoneticPr fontId="4" type="noConversion"/>
  </si>
  <si>
    <t>ISCTEX-ALS-M16</t>
    <phoneticPr fontId="4" type="noConversion"/>
  </si>
  <si>
    <t>ISCTEY-ALS-M14</t>
    <phoneticPr fontId="4" type="noConversion"/>
  </si>
  <si>
    <t>ISCTEX-ALS-M19</t>
    <phoneticPr fontId="4" type="noConversion"/>
  </si>
  <si>
    <t>LASER OPTIC ROC= -75mm 532nm, AR532nm+1064nm/0deg on both sides</t>
    <phoneticPr fontId="4" type="noConversion"/>
  </si>
  <si>
    <t>Thorlabs SM1PD1A inside SM1RC</t>
    <phoneticPr fontId="4" type="noConversion"/>
  </si>
  <si>
    <t>ISCTEX-TR-BS1</t>
    <phoneticPr fontId="4" type="noConversion"/>
  </si>
  <si>
    <t>F220APC-1064 plus AD11NT (thorlabs)</t>
    <phoneticPr fontId="4" type="noConversion"/>
  </si>
  <si>
    <t>R=5% @1064nm Wdg</t>
    <phoneticPr fontId="4" type="noConversion"/>
  </si>
  <si>
    <t>ISCTEX-ALS-M18</t>
    <phoneticPr fontId="4" type="noConversion"/>
  </si>
  <si>
    <t>ISCTEX-ALS-M20</t>
    <phoneticPr fontId="4" type="noConversion"/>
  </si>
  <si>
    <t>ISCTEX-ALS-L2</t>
  </si>
  <si>
    <t>ISCTEX-ALS-L3</t>
  </si>
  <si>
    <t>ISCTEX-ALS-L4</t>
  </si>
  <si>
    <t>ISCTEX-ALS-L5</t>
  </si>
  <si>
    <t>ISCTEX-ALS-L6</t>
  </si>
  <si>
    <t>ISCTEX-ALS-L8</t>
  </si>
  <si>
    <t>ISCTEX-ALS-M11</t>
  </si>
  <si>
    <t>ROC = -175mm - 1"</t>
    <phoneticPr fontId="4" type="noConversion"/>
  </si>
  <si>
    <t>Thorlabs</t>
    <phoneticPr fontId="4" type="noConversion"/>
  </si>
  <si>
    <t>SM1PD1A</t>
    <phoneticPr fontId="4" type="noConversion"/>
  </si>
  <si>
    <t>LIGO</t>
    <phoneticPr fontId="4" type="noConversion"/>
  </si>
  <si>
    <t>Broadbanrd PD</t>
    <phoneticPr fontId="4" type="noConversion"/>
  </si>
  <si>
    <t>Thorlabs BA3</t>
  </si>
  <si>
    <t>R=95% @1064nm Wdg</t>
    <phoneticPr fontId="4" type="noConversion"/>
  </si>
  <si>
    <t>Thorlabs BA1 + RS01</t>
    <phoneticPr fontId="4" type="noConversion"/>
  </si>
  <si>
    <t>Thorlabs BA1 + RS01</t>
    <phoneticPr fontId="4" type="noConversion"/>
  </si>
  <si>
    <t>SHG base</t>
    <phoneticPr fontId="4" type="noConversion"/>
  </si>
  <si>
    <t>Thorlabs BA1</t>
    <phoneticPr fontId="4" type="noConversion"/>
  </si>
  <si>
    <t>Mad City Labs Nano-MTA2</t>
    <phoneticPr fontId="4" type="noConversion"/>
  </si>
  <si>
    <t>ISCTEY-TR-M1</t>
    <phoneticPr fontId="4" type="noConversion"/>
  </si>
  <si>
    <t>ISCTEY-TR-M2</t>
    <phoneticPr fontId="4" type="noConversion"/>
  </si>
  <si>
    <t>ISCTEY-TR-L1</t>
    <phoneticPr fontId="4" type="noConversion"/>
  </si>
  <si>
    <t>ISCTEY-TR-PD1</t>
    <phoneticPr fontId="4" type="noConversion"/>
  </si>
  <si>
    <t>ISCTEX-TR-M1</t>
    <phoneticPr fontId="4" type="noConversion"/>
  </si>
  <si>
    <t>ISCTEX-TR-M2</t>
    <phoneticPr fontId="4" type="noConversion"/>
  </si>
  <si>
    <t>ISCEX</t>
    <phoneticPr fontId="4" type="noConversion"/>
  </si>
  <si>
    <t>Required per Location</t>
    <phoneticPr fontId="4" type="noConversion"/>
  </si>
  <si>
    <t>PLCX-25.4-77.3-UV-1064, f=171.9mm (iLIGO)</t>
    <phoneticPr fontId="4" type="noConversion"/>
  </si>
  <si>
    <t>Thorlabs</t>
    <phoneticPr fontId="4" type="noConversion"/>
  </si>
  <si>
    <t>PDA100A</t>
    <phoneticPr fontId="4" type="noConversion"/>
  </si>
  <si>
    <t>SHG Base</t>
    <phoneticPr fontId="4" type="noConversion"/>
  </si>
  <si>
    <t>SHG Base</t>
    <phoneticPr fontId="4" type="noConversion"/>
  </si>
  <si>
    <t>ANU</t>
    <phoneticPr fontId="4" type="noConversion"/>
  </si>
  <si>
    <t>FI Base</t>
    <phoneticPr fontId="4" type="noConversion"/>
  </si>
  <si>
    <t>REFL Base</t>
    <phoneticPr fontId="4" type="noConversion"/>
  </si>
  <si>
    <t>LIGO</t>
    <phoneticPr fontId="4" type="noConversion"/>
  </si>
  <si>
    <t>R=50% @532nm</t>
  </si>
  <si>
    <t>SN100C-F</t>
  </si>
  <si>
    <t>converted from Euro to USD by multiplying by 1.3</t>
    <phoneticPr fontId="4" type="noConversion"/>
  </si>
  <si>
    <t>330-0252+1025-i45+3025-i45</t>
    <phoneticPr fontId="4" type="noConversion"/>
  </si>
  <si>
    <t>CVI PLCX-25.4-77.3-UV-1064</t>
    <phoneticPr fontId="4" type="noConversion"/>
  </si>
  <si>
    <t>CVI PLCX-25.4-257.5-UV-1064</t>
    <phoneticPr fontId="4" type="noConversion"/>
  </si>
  <si>
    <t>New Focus 9071</t>
    <phoneticPr fontId="4" type="noConversion"/>
  </si>
  <si>
    <t>IO-ALS-M4</t>
  </si>
  <si>
    <t>IO-ALS-M5</t>
  </si>
  <si>
    <t>IO-ALS-M6</t>
  </si>
  <si>
    <t>R=80% @532nm Wdg</t>
    <phoneticPr fontId="4" type="noConversion"/>
  </si>
  <si>
    <t>PLCC-25.4-77.3-C-532</t>
    <phoneticPr fontId="4" type="noConversion"/>
  </si>
  <si>
    <t>SS100-F3H</t>
    <phoneticPr fontId="4" type="noConversion"/>
  </si>
  <si>
    <t>Newport</t>
    <phoneticPr fontId="4" type="noConversion"/>
  </si>
  <si>
    <t>PLCX-25.4-103.0-C-532</t>
    <phoneticPr fontId="4" type="noConversion"/>
  </si>
  <si>
    <t>Code</t>
    <phoneticPr fontId="4" type="noConversion"/>
  </si>
  <si>
    <t>Custom R = 80% @ 532nm</t>
    <phoneticPr fontId="4" type="noConversion"/>
  </si>
  <si>
    <t>Thorlabs Fiber Collimator, F220 APC-1064 (ANU)</t>
  </si>
  <si>
    <t>PLCX-25.4-257.5-UV-1064, f= 573.1mm (iLIGO)</t>
    <phoneticPr fontId="4" type="noConversion"/>
  </si>
  <si>
    <t>FS MI1045-DY High Power Nd:YAG laser mirror 1/4" thk for 532nm 45deg, PrecPhot (M1045DY)</t>
    <phoneticPr fontId="4" type="noConversion"/>
  </si>
  <si>
    <t>Spares after LHO+LLO</t>
    <phoneticPr fontId="4" type="noConversion"/>
  </si>
  <si>
    <t>New Focus 9082</t>
    <phoneticPr fontId="4" type="noConversion"/>
  </si>
  <si>
    <t>PLCC-25.4-77.3-C-532</t>
  </si>
  <si>
    <t>PLCX-25.4-154.5-C-532</t>
  </si>
  <si>
    <t>PLCX-25.4-154.5-UV-532</t>
    <phoneticPr fontId="4" type="noConversion"/>
  </si>
  <si>
    <t>LASER OPTIC ROC= +150mm 532nm</t>
    <phoneticPr fontId="4" type="noConversion"/>
  </si>
  <si>
    <t>LASER OPTIC ROC= -100mm 532nm</t>
    <phoneticPr fontId="4" type="noConversion"/>
  </si>
  <si>
    <t>FS 2'x3/8",45deg,532nm mirror, PrecPhot (MI2045-DY)</t>
    <phoneticPr fontId="4" type="noConversion"/>
  </si>
  <si>
    <t xml:space="preserve">FS 1x3/8", Custom R=80% @ 532nm,AR@532nm , 0.5deg wedge 45 deg AOI, PrecPhot </t>
    <phoneticPr fontId="4" type="noConversion"/>
  </si>
  <si>
    <t>Y25-1025-45</t>
    <phoneticPr fontId="4" type="noConversion"/>
  </si>
  <si>
    <t>BBPD</t>
    <phoneticPr fontId="4" type="noConversion"/>
  </si>
  <si>
    <t>QWP 532 WPZ10Q-DY PrecPhot</t>
    <phoneticPr fontId="4" type="noConversion"/>
  </si>
  <si>
    <t>PDA100A Thorlabs</t>
    <phoneticPr fontId="4" type="noConversion"/>
  </si>
  <si>
    <t>HWP 1064 WPZ10H-FY PrecPhot</t>
    <phoneticPr fontId="4" type="noConversion"/>
  </si>
  <si>
    <t>WPZ10H-DY</t>
    <phoneticPr fontId="4" type="noConversion"/>
  </si>
  <si>
    <t>PBS1005-FY</t>
    <phoneticPr fontId="4" type="noConversion"/>
  </si>
  <si>
    <t>FS High Power Nd:YAG laser mirror 1/4" for 1064nm 45deg, PrecPhot (MI1045-FY)</t>
    <phoneticPr fontId="4" type="noConversion"/>
  </si>
  <si>
    <t>WPZ10Q-FY</t>
    <phoneticPr fontId="4" type="noConversion"/>
  </si>
  <si>
    <t>Faraday Isolator-2 @532nm</t>
    <phoneticPr fontId="4" type="noConversion"/>
  </si>
  <si>
    <t>incl. waveplates</t>
    <phoneticPr fontId="4" type="noConversion"/>
  </si>
  <si>
    <t>WPZ10Q-FY</t>
    <phoneticPr fontId="4" type="noConversion"/>
  </si>
  <si>
    <t>Thorlabs RS01</t>
    <phoneticPr fontId="4" type="noConversion"/>
  </si>
  <si>
    <t>RS2</t>
    <phoneticPr fontId="4" type="noConversion"/>
  </si>
  <si>
    <t>RS05</t>
    <phoneticPr fontId="4" type="noConversion"/>
  </si>
  <si>
    <t>RS01</t>
    <phoneticPr fontId="4" type="noConversion"/>
  </si>
  <si>
    <t>LB1</t>
    <phoneticPr fontId="4" type="noConversion"/>
  </si>
  <si>
    <t>Thorlabs PH3</t>
    <phoneticPr fontId="4" type="noConversion"/>
  </si>
  <si>
    <t>PH3</t>
    <phoneticPr fontId="4" type="noConversion"/>
  </si>
  <si>
    <t>IR Coated at 1064nm ONLY</t>
    <phoneticPr fontId="4" type="noConversion"/>
  </si>
  <si>
    <t>VIS Coated at 532nm ONLY</t>
    <phoneticPr fontId="4" type="noConversion"/>
  </si>
  <si>
    <t>ROC = +50mm - 1" - IR</t>
    <phoneticPr fontId="4" type="noConversion"/>
  </si>
  <si>
    <t>4001NF</t>
    <phoneticPr fontId="4" type="noConversion"/>
  </si>
  <si>
    <t>RF PD - REFL</t>
    <phoneticPr fontId="4" type="noConversion"/>
  </si>
  <si>
    <t>QWP 1" 532nm</t>
    <phoneticPr fontId="4" type="noConversion"/>
  </si>
  <si>
    <t>Mirror 1" 532nm</t>
    <phoneticPr fontId="4" type="noConversion"/>
  </si>
  <si>
    <t>Faraday Isolator-1 @1064nm</t>
    <phoneticPr fontId="4" type="noConversion"/>
  </si>
  <si>
    <t>ISCTEX-ALS-CCD1</t>
    <phoneticPr fontId="4" type="noConversion"/>
  </si>
  <si>
    <t>WAT-902B</t>
  </si>
  <si>
    <t>Watec 902B</t>
    <phoneticPr fontId="4" type="noConversion"/>
  </si>
  <si>
    <t>ISCTEX-ALS-FI2</t>
    <phoneticPr fontId="4" type="noConversion"/>
  </si>
  <si>
    <t>ISCTEX-ALS-FI3</t>
    <phoneticPr fontId="4" type="noConversion"/>
  </si>
  <si>
    <t>ISCTEX-ALS-EOM1</t>
    <phoneticPr fontId="4" type="noConversion"/>
  </si>
  <si>
    <t>EOM @532nm</t>
    <phoneticPr fontId="4" type="noConversion"/>
  </si>
  <si>
    <t>Beamdump</t>
    <phoneticPr fontId="4" type="noConversion"/>
  </si>
  <si>
    <t>Fibre Coupler @1064nm</t>
    <phoneticPr fontId="4" type="noConversion"/>
  </si>
  <si>
    <t>Comment</t>
    <phoneticPr fontId="4" type="noConversion"/>
  </si>
  <si>
    <t>MI1045-DY</t>
    <phoneticPr fontId="4" type="noConversion"/>
  </si>
  <si>
    <t>MI2045-DY</t>
    <phoneticPr fontId="4" type="noConversion"/>
  </si>
  <si>
    <t>UF</t>
    <phoneticPr fontId="4" type="noConversion"/>
  </si>
  <si>
    <t>ROC = +100mm - 1"</t>
    <phoneticPr fontId="4" type="noConversion"/>
  </si>
  <si>
    <t>ROC = +150mm - 1"</t>
    <phoneticPr fontId="4" type="noConversion"/>
  </si>
  <si>
    <t>QWP 1" 1064nm</t>
    <phoneticPr fontId="4" type="noConversion"/>
  </si>
  <si>
    <t>Thorlabs RS01</t>
    <phoneticPr fontId="4" type="noConversion"/>
  </si>
  <si>
    <t>Custom FS 1" dia x 1/4" thick 532nm BS</t>
    <phoneticPr fontId="4" type="noConversion"/>
  </si>
  <si>
    <t>Dichroic R1064-T532</t>
    <phoneticPr fontId="4" type="noConversion"/>
  </si>
  <si>
    <t>Custom FS 1" dia x 1/4 thick R-1064</t>
  </si>
  <si>
    <t>R=50% @532nm</t>
    <phoneticPr fontId="4" type="noConversion"/>
  </si>
  <si>
    <t>Custom FS 2" dia x 3/8" thick 532nm BS</t>
    <phoneticPr fontId="4" type="noConversion"/>
  </si>
  <si>
    <t>with a 1" diameter per run.</t>
    <phoneticPr fontId="4" type="noConversion"/>
  </si>
  <si>
    <t>AR coating run is 691EUR per side, for</t>
    <phoneticPr fontId="4" type="noConversion"/>
  </si>
  <si>
    <t>PBS-1005-DY</t>
    <phoneticPr fontId="4" type="noConversion"/>
  </si>
  <si>
    <t>WPZ10-H-DY</t>
    <phoneticPr fontId="4" type="noConversion"/>
  </si>
  <si>
    <t>WPZ10Q-DY</t>
    <phoneticPr fontId="4" type="noConversion"/>
  </si>
  <si>
    <t>MCL PZT Mirror base, metal base</t>
    <phoneticPr fontId="4" type="noConversion"/>
  </si>
  <si>
    <t xml:space="preserve"> Non-conductive Plastic spacer for D1300607</t>
    <phoneticPr fontId="4" type="noConversion"/>
  </si>
  <si>
    <t>D1300610</t>
    <phoneticPr fontId="4" type="noConversion"/>
  </si>
  <si>
    <t>Faraday Isolator Adjustable Base</t>
    <phoneticPr fontId="4" type="noConversion"/>
  </si>
  <si>
    <t>D1300611</t>
    <phoneticPr fontId="4" type="noConversion"/>
  </si>
  <si>
    <t>ANU</t>
    <phoneticPr fontId="4" type="noConversion"/>
  </si>
  <si>
    <t>Faraday Isolator Adjustable Spacer, used with D1300610</t>
    <phoneticPr fontId="4" type="noConversion"/>
  </si>
  <si>
    <t>ROC = +350mm - 1" - IR</t>
    <phoneticPr fontId="4" type="noConversion"/>
  </si>
  <si>
    <t>ROC = +500mm - 1" - IR</t>
    <phoneticPr fontId="4" type="noConversion"/>
  </si>
  <si>
    <t>ROC = +750mm - 1" - IR</t>
    <phoneticPr fontId="4" type="noConversion"/>
  </si>
  <si>
    <t>ROC = -75mm - 1" - IR</t>
    <phoneticPr fontId="4" type="noConversion"/>
  </si>
  <si>
    <t>ROC = -100mm - 1" - IR</t>
    <phoneticPr fontId="4" type="noConversion"/>
  </si>
  <si>
    <t>ROC = -150mm - 1" - IR</t>
    <phoneticPr fontId="4" type="noConversion"/>
  </si>
  <si>
    <t>Mirror 2" 532nm</t>
    <phoneticPr fontId="4" type="noConversion"/>
  </si>
  <si>
    <t>Mirror 1" 532nm</t>
    <phoneticPr fontId="4" type="noConversion"/>
  </si>
  <si>
    <t>ISCT1-ALS-BS7</t>
    <phoneticPr fontId="4" type="noConversion"/>
  </si>
  <si>
    <t>PLCX-25.4-64.4 -UV-1064</t>
    <phoneticPr fontId="4" type="noConversion"/>
  </si>
  <si>
    <t>PLCX-25.4-309.1-UV-1064</t>
    <phoneticPr fontId="4" type="noConversion"/>
  </si>
  <si>
    <t>CVI-PLCX-25.4-64.4 -UV-1064</t>
    <phoneticPr fontId="4" type="noConversion"/>
  </si>
  <si>
    <t>CVI-PLCX-25.4-309.1-UV-1064</t>
    <phoneticPr fontId="4" type="noConversion"/>
  </si>
  <si>
    <t>Beamdump</t>
    <phoneticPr fontId="4" type="noConversion"/>
  </si>
  <si>
    <t>PLCX-25.4-64.4 -UV-1064</t>
    <phoneticPr fontId="4" type="noConversion"/>
  </si>
  <si>
    <t>PLCX-25.4-309.1-UV-1064</t>
    <phoneticPr fontId="4" type="noConversion"/>
  </si>
  <si>
    <t>ISCTEY</t>
    <phoneticPr fontId="4" type="noConversion"/>
  </si>
  <si>
    <t>EOM @532nm</t>
    <phoneticPr fontId="4" type="noConversion"/>
  </si>
  <si>
    <t>Fibre Coupler @1064nm</t>
    <phoneticPr fontId="4" type="noConversion"/>
  </si>
  <si>
    <t>LHO</t>
    <phoneticPr fontId="4" type="noConversion"/>
  </si>
  <si>
    <t>LLO</t>
    <phoneticPr fontId="4" type="noConversion"/>
  </si>
  <si>
    <t>Faraday Isolator-2 @532nm</t>
    <phoneticPr fontId="4" type="noConversion"/>
  </si>
  <si>
    <t>Faraday Isolator-2 @1064nm</t>
    <phoneticPr fontId="4" type="noConversion"/>
  </si>
  <si>
    <t>PBS 0.5" 1064nm</t>
    <phoneticPr fontId="4" type="noConversion"/>
  </si>
  <si>
    <t>ISCTEX-ALS-HWP1</t>
  </si>
  <si>
    <t>HWP 1" 1064nm</t>
  </si>
  <si>
    <t>RSP-1T</t>
  </si>
  <si>
    <t>ISCTEX-ALS-HWP2</t>
  </si>
  <si>
    <t>ISCTEX-ALS-HWP3</t>
  </si>
  <si>
    <t>IO-ALS-BS1</t>
  </si>
  <si>
    <t>IO-ALS-HWP1</t>
  </si>
  <si>
    <t>IO-ALS-FI1</t>
  </si>
  <si>
    <t>IO-ALS-M7</t>
  </si>
  <si>
    <t>IO-ALS-M8</t>
  </si>
  <si>
    <t>IO-ALS-L1</t>
  </si>
  <si>
    <t>IO-ALS-L2</t>
  </si>
  <si>
    <t>IO-ALS-L3</t>
  </si>
  <si>
    <t>IO-ALS-L4</t>
  </si>
  <si>
    <t>U100-A-LH-2K</t>
    <phoneticPr fontId="4" type="noConversion"/>
  </si>
  <si>
    <t>U100-A2K-NL</t>
  </si>
  <si>
    <t>U100-A2H</t>
  </si>
  <si>
    <t>D1100569</t>
  </si>
  <si>
    <t xml:space="preserve"> D1100935</t>
  </si>
  <si>
    <t>Thorlabs</t>
    <phoneticPr fontId="4" type="noConversion"/>
  </si>
  <si>
    <t>Thorlabs</t>
    <phoneticPr fontId="4" type="noConversion"/>
  </si>
  <si>
    <t>U200-A2K</t>
    <phoneticPr fontId="4" type="noConversion"/>
  </si>
  <si>
    <t>ISCT1-ALS-L2</t>
  </si>
  <si>
    <t>4001NF</t>
    <phoneticPr fontId="4" type="noConversion"/>
  </si>
  <si>
    <t>R=10% @1064nm Wdg</t>
    <phoneticPr fontId="4" type="noConversion"/>
  </si>
  <si>
    <t>Custom R = 5% @ 1064nm</t>
  </si>
  <si>
    <t>ISCT1-ALS-BS1</t>
  </si>
  <si>
    <t>D1300607</t>
    <phoneticPr fontId="4" type="noConversion"/>
  </si>
  <si>
    <t>Mirror 1" 532nm</t>
  </si>
  <si>
    <t>Mirror 2" 532nm</t>
  </si>
  <si>
    <t>Thorlabs RS01</t>
    <phoneticPr fontId="4" type="noConversion"/>
  </si>
  <si>
    <t>ISCT1-ALS-BS2</t>
  </si>
  <si>
    <t>Unc-AR @532nm</t>
    <phoneticPr fontId="4" type="noConversion"/>
  </si>
  <si>
    <t>PLCX-25.4-103.0-C-532</t>
  </si>
  <si>
    <t>PLCC-25.4-103.0-C-532</t>
  </si>
  <si>
    <t>Custom AR @ 532nm</t>
  </si>
  <si>
    <t>R=10% @532nm, AR@1064nm</t>
    <phoneticPr fontId="4" type="noConversion"/>
  </si>
  <si>
    <t>P/N Custom R = 10% @ 532nm</t>
    <phoneticPr fontId="4" type="noConversion"/>
  </si>
  <si>
    <t>MI1045-FY</t>
    <phoneticPr fontId="4" type="noConversion"/>
  </si>
  <si>
    <t>MI2045-FY</t>
    <phoneticPr fontId="4" type="noConversion"/>
  </si>
  <si>
    <t>PLCX-25.4-72.1-UV-1064, f= 160.4mm (iLIGO)</t>
    <phoneticPr fontId="4" type="noConversion"/>
  </si>
  <si>
    <t>ROC = +300mm - 1"</t>
    <phoneticPr fontId="4" type="noConversion"/>
  </si>
  <si>
    <t>ISCTEX-ALS-BS2</t>
  </si>
  <si>
    <t>ISCTEX-ALS-BS3</t>
  </si>
  <si>
    <t>ISCTEX-ALS-BS4</t>
  </si>
  <si>
    <t>ISCTEX-ALS-BS5</t>
  </si>
  <si>
    <t>ISCTEX-ALS-BS6</t>
  </si>
  <si>
    <t>R=50% @1064nm</t>
  </si>
  <si>
    <t>New Focus/Newport</t>
    <phoneticPr fontId="4" type="noConversion"/>
  </si>
  <si>
    <t>PLCX-25.4-180.3-C-532</t>
  </si>
  <si>
    <t>PLCX-25.4-206.0-C-532</t>
  </si>
  <si>
    <t>ISCTEY-ALS-LASER1</t>
  </si>
  <si>
    <t>ISCTEY-ALS-M1</t>
  </si>
  <si>
    <t>ISCTEY-ALS-M2</t>
  </si>
  <si>
    <t>ISCTEY-ALS-M3</t>
  </si>
  <si>
    <t>ISCTEY-ALS-M4</t>
  </si>
  <si>
    <t>ISCTEY-ALS-M5</t>
  </si>
  <si>
    <t>ISCTEY-ALS-M6</t>
  </si>
  <si>
    <t>ISCTEY-ALS-M7</t>
  </si>
  <si>
    <t>ISCTEY-ALS-M8</t>
  </si>
  <si>
    <t>ISCTEY-ALS-M9</t>
  </si>
  <si>
    <t>ISCT1-ALS-M4</t>
  </si>
  <si>
    <t>ISCT1-ALS-M5</t>
  </si>
  <si>
    <t>Faraday Isolator-2 @532nm</t>
    <phoneticPr fontId="4" type="noConversion"/>
  </si>
  <si>
    <t>ISCTEY-ALS-HWP1</t>
  </si>
  <si>
    <t>ISCTEY-ALS-HWP2</t>
  </si>
  <si>
    <t>10 substrates with a 2" diameter per run.</t>
    <phoneticPr fontId="4" type="noConversion"/>
  </si>
  <si>
    <t>That is ~USD910 per coating run.</t>
    <phoneticPr fontId="4" type="noConversion"/>
  </si>
  <si>
    <t>don't know if any are ordered - aLIGO</t>
    <phoneticPr fontId="4" type="noConversion"/>
  </si>
  <si>
    <t>PLCX-25.4-257.5-UV-1064, f= 573.1mm (iLIGO)</t>
    <phoneticPr fontId="4" type="noConversion"/>
  </si>
  <si>
    <t>Thorlabs RS05</t>
    <phoneticPr fontId="4" type="noConversion"/>
  </si>
  <si>
    <t>PLCX-25.4-77.3-UV-1064, f=171.9mm (iLIGO)</t>
    <phoneticPr fontId="4" type="noConversion"/>
  </si>
  <si>
    <t>ISCTEY-ALS-M13</t>
  </si>
  <si>
    <t>ISCTEY-ALS-M15</t>
  </si>
  <si>
    <t>PLCX-25.4-72.1-UV-1064, f= 160.4mm (iLIGO)</t>
    <phoneticPr fontId="4" type="noConversion"/>
  </si>
  <si>
    <t>assume they are available - aLIGO</t>
    <phoneticPr fontId="4" type="noConversion"/>
  </si>
  <si>
    <t>All are accounted for - aLIGO</t>
    <phoneticPr fontId="4" type="noConversion"/>
  </si>
  <si>
    <t>Additional Costs</t>
    <phoneticPr fontId="4" type="noConversion"/>
  </si>
  <si>
    <t>LIGO</t>
    <phoneticPr fontId="4" type="noConversion"/>
  </si>
  <si>
    <t>RF LSC PD @24MHz</t>
    <phoneticPr fontId="4" type="noConversion"/>
  </si>
  <si>
    <t>Thorlabs</t>
    <phoneticPr fontId="4" type="noConversion"/>
  </si>
  <si>
    <t>Newport</t>
    <phoneticPr fontId="4" type="noConversion"/>
  </si>
  <si>
    <t>Faraday Isolator-1 @532nm</t>
    <phoneticPr fontId="4" type="noConversion"/>
  </si>
  <si>
    <t>3/4" diameter post</t>
    <phoneticPr fontId="4" type="noConversion"/>
  </si>
  <si>
    <t>D1100314</t>
    <phoneticPr fontId="4" type="noConversion"/>
  </si>
  <si>
    <t>D1300604</t>
  </si>
  <si>
    <t>D1300604</t>
    <phoneticPr fontId="4" type="noConversion"/>
  </si>
  <si>
    <t>D1300604</t>
    <phoneticPr fontId="4" type="noConversion"/>
  </si>
  <si>
    <t>EOM base</t>
    <phoneticPr fontId="4" type="noConversion"/>
  </si>
  <si>
    <t>RF REFL Diode Base</t>
    <phoneticPr fontId="4" type="noConversion"/>
  </si>
  <si>
    <t>SHG Oven Base</t>
    <phoneticPr fontId="4" type="noConversion"/>
  </si>
  <si>
    <t>R=50% @532nm</t>
    <phoneticPr fontId="4" type="noConversion"/>
  </si>
  <si>
    <t>ROC = +500mm - 2"</t>
    <phoneticPr fontId="4" type="noConversion"/>
  </si>
  <si>
    <t>ROC = +50mm - 1"</t>
    <phoneticPr fontId="4" type="noConversion"/>
  </si>
  <si>
    <t>ROC = +75mm - 1"</t>
    <phoneticPr fontId="4" type="noConversion"/>
  </si>
  <si>
    <t>ISCT1-ALS-HWP2</t>
  </si>
  <si>
    <t>ISCT1-ALS-M1</t>
  </si>
  <si>
    <t>ISCT1-ALS-M2</t>
  </si>
  <si>
    <t>ISCT1-ALS-M3</t>
  </si>
  <si>
    <t>HWP 1" 532nm</t>
    <phoneticPr fontId="4" type="noConversion"/>
  </si>
  <si>
    <t>QWP 1" 532nm</t>
    <phoneticPr fontId="4" type="noConversion"/>
  </si>
  <si>
    <t>ANU</t>
    <phoneticPr fontId="4" type="noConversion"/>
  </si>
  <si>
    <t>PBS-1005-FY</t>
    <phoneticPr fontId="4" type="noConversion"/>
  </si>
  <si>
    <t>ROC = +250mm - 1"</t>
    <phoneticPr fontId="4" type="noConversion"/>
  </si>
  <si>
    <t>ROC = +350mm - 1"</t>
    <phoneticPr fontId="4" type="noConversion"/>
  </si>
  <si>
    <t>New Focus 9082</t>
    <phoneticPr fontId="4" type="noConversion"/>
  </si>
  <si>
    <t>New Focus 9082</t>
    <phoneticPr fontId="4" type="noConversion"/>
  </si>
  <si>
    <t>Custom R = 10% @ 1064nm</t>
  </si>
  <si>
    <t>R=5% @1064nm Wdg</t>
    <phoneticPr fontId="4" type="noConversion"/>
  </si>
  <si>
    <t>Name</t>
  </si>
  <si>
    <t>Optic</t>
  </si>
  <si>
    <t>Mount</t>
  </si>
  <si>
    <t>R=10% @532nm</t>
    <phoneticPr fontId="4" type="noConversion"/>
  </si>
  <si>
    <t>Custom FS 1" dia x 1/4" thick 532nm R=10</t>
    <phoneticPr fontId="4" type="noConversion"/>
  </si>
  <si>
    <t>Faraday Isolator-1 @1064nm</t>
    <phoneticPr fontId="4" type="noConversion"/>
  </si>
  <si>
    <t>Faraday Isolator-3 @1064nm</t>
    <phoneticPr fontId="4" type="noConversion"/>
  </si>
  <si>
    <t>ISCTEX-ALS-M4</t>
  </si>
  <si>
    <t>S-00044 Q2 Ø25x6,35mm</t>
  </si>
  <si>
    <t>S-03719 Q2 Ø25x6,35mm</t>
  </si>
  <si>
    <t>S-03717 Q2 Ø50x9,5mm</t>
  </si>
  <si>
    <t>ISCTEY-ALS-PD5</t>
  </si>
  <si>
    <t>Dual AR/AR Coating runs are not included</t>
    <phoneticPr fontId="4" type="noConversion"/>
  </si>
  <si>
    <t>CVI Melles Griot</t>
    <phoneticPr fontId="4" type="noConversion"/>
  </si>
  <si>
    <t>Comment</t>
    <phoneticPr fontId="4" type="noConversion"/>
  </si>
  <si>
    <t>ISCTEX-ALS-M5</t>
  </si>
  <si>
    <t>S-03164 Q2 Ø50x9,5mm</t>
  </si>
  <si>
    <t>S-03720 Q2 Ø25x6,35mm</t>
  </si>
  <si>
    <t>ROC = +150mm - 1"</t>
    <phoneticPr fontId="4" type="noConversion"/>
  </si>
  <si>
    <t>ROC = +500mm - 2"</t>
    <phoneticPr fontId="4" type="noConversion"/>
  </si>
  <si>
    <t>ISOWAVE</t>
    <phoneticPr fontId="4" type="noConversion"/>
  </si>
  <si>
    <t>ISOWAVE</t>
    <phoneticPr fontId="4" type="noConversion"/>
  </si>
  <si>
    <t>Qty - In-Hand</t>
    <phoneticPr fontId="4" type="noConversion"/>
  </si>
  <si>
    <t>R=80% @532nm Wdg</t>
    <phoneticPr fontId="4" type="noConversion"/>
  </si>
  <si>
    <t>R=50% @532nm</t>
    <phoneticPr fontId="4" type="noConversion"/>
  </si>
  <si>
    <t>R=50% @1064nm</t>
    <phoneticPr fontId="4" type="noConversion"/>
  </si>
  <si>
    <t>Laseroptik GmbH</t>
    <phoneticPr fontId="4" type="noConversion"/>
  </si>
  <si>
    <t>S-00791 Q2 Ø25x6,35mm</t>
  </si>
  <si>
    <t>S-00078 Q2 Ø25x6, 35mm</t>
  </si>
  <si>
    <t>ROC = -150mm - 1"</t>
    <phoneticPr fontId="4" type="noConversion"/>
  </si>
  <si>
    <t>ISCTEY-ALS-M17</t>
  </si>
  <si>
    <t>Mirror 1" 1064nm</t>
  </si>
  <si>
    <t>Faraday Isolator-3 @1064nm</t>
    <phoneticPr fontId="4" type="noConversion"/>
  </si>
  <si>
    <t>New Focus 9071</t>
    <phoneticPr fontId="4" type="noConversion"/>
  </si>
  <si>
    <t>ISCT1</t>
    <phoneticPr fontId="4" type="noConversion"/>
  </si>
  <si>
    <t>Thorlabs PH2</t>
    <phoneticPr fontId="4" type="noConversion"/>
  </si>
  <si>
    <t>Thorlabs TR1</t>
    <phoneticPr fontId="4" type="noConversion"/>
  </si>
  <si>
    <t>ANU</t>
    <phoneticPr fontId="4" type="noConversion"/>
  </si>
  <si>
    <t>ROC = +750mm - 2"</t>
    <phoneticPr fontId="4" type="noConversion"/>
  </si>
  <si>
    <t>ISCTEY-ALS-CCD1</t>
  </si>
  <si>
    <t>ISCTEX-ALS-PD1</t>
    <phoneticPr fontId="4" type="noConversion"/>
  </si>
  <si>
    <t>Component</t>
    <phoneticPr fontId="4" type="noConversion"/>
  </si>
  <si>
    <t>DC PD - Voltaic</t>
    <phoneticPr fontId="4" type="noConversion"/>
  </si>
  <si>
    <t>ISCTEX-ALS-PD2</t>
    <phoneticPr fontId="4" type="noConversion"/>
  </si>
  <si>
    <t>ISCTEX-ALS-PD5</t>
    <phoneticPr fontId="4" type="noConversion"/>
  </si>
  <si>
    <t>SS100-F2H</t>
  </si>
  <si>
    <t>Post</t>
  </si>
  <si>
    <t>Base</t>
  </si>
  <si>
    <t>Component</t>
  </si>
  <si>
    <t>Qty</t>
  </si>
  <si>
    <t>D0901749 C</t>
  </si>
  <si>
    <t>LAIV-XY</t>
  </si>
  <si>
    <t>Thorlabs BA2</t>
  </si>
  <si>
    <t>ISCTEX-ALS-PBS1</t>
  </si>
  <si>
    <t>DC PD - Voltaic</t>
    <phoneticPr fontId="4" type="noConversion"/>
  </si>
  <si>
    <t>R=80% @532nm</t>
  </si>
  <si>
    <t>ISCTEX-ALS-PBS2</t>
  </si>
  <si>
    <t>PBS 0.5" 532nm</t>
  </si>
  <si>
    <t>UGP1, UGP KIT-1</t>
  </si>
  <si>
    <t>ROC = +175mm - 1"</t>
    <phoneticPr fontId="4" type="noConversion"/>
  </si>
  <si>
    <t>ROC = +200mm - 1"</t>
    <phoneticPr fontId="4" type="noConversion"/>
  </si>
  <si>
    <t>D1300610</t>
    <phoneticPr fontId="4" type="noConversion"/>
  </si>
  <si>
    <t>New Focus 9071</t>
    <phoneticPr fontId="4" type="noConversion"/>
  </si>
  <si>
    <t>D1300611</t>
  </si>
  <si>
    <t>D1300611</t>
    <phoneticPr fontId="4" type="noConversion"/>
  </si>
  <si>
    <t>D1300606</t>
    <phoneticPr fontId="4" type="noConversion"/>
  </si>
  <si>
    <t>D1300610</t>
    <phoneticPr fontId="4" type="noConversion"/>
  </si>
  <si>
    <t>D1300608</t>
  </si>
  <si>
    <t>D1300608</t>
    <phoneticPr fontId="4" type="noConversion"/>
  </si>
  <si>
    <t>D1300607</t>
    <phoneticPr fontId="4" type="noConversion"/>
  </si>
  <si>
    <t>D1300607</t>
    <phoneticPr fontId="4" type="noConversion"/>
  </si>
  <si>
    <t>ISCTEY-TR-BS1</t>
    <phoneticPr fontId="4" type="noConversion"/>
  </si>
  <si>
    <t>ROC = +500mm - 2"</t>
    <phoneticPr fontId="4" type="noConversion"/>
  </si>
  <si>
    <t>LH-2</t>
    <phoneticPr fontId="4" type="noConversion"/>
  </si>
  <si>
    <t>D0901749 A</t>
    <phoneticPr fontId="4" type="noConversion"/>
  </si>
  <si>
    <t>ISCTEX-ALS-M10</t>
  </si>
  <si>
    <t>ISCTEX-ALS-M2</t>
  </si>
  <si>
    <t>ISCTEX-ALS-M3</t>
  </si>
  <si>
    <t>ISCT1-ALS-L3</t>
  </si>
  <si>
    <t>ISCT1-ALS-L4</t>
  </si>
  <si>
    <t>ISCT1-ALS-L5</t>
  </si>
  <si>
    <t>ISCT1-ALS-L6</t>
  </si>
  <si>
    <t>ISCT1-ALS-L7</t>
  </si>
  <si>
    <t>ISCTEY-ALS-L2</t>
  </si>
  <si>
    <t>ISCTEY-ALS-L3</t>
  </si>
  <si>
    <t>Precision Photonics</t>
    <phoneticPr fontId="4" type="noConversion"/>
  </si>
  <si>
    <t>D0901749 B</t>
    <phoneticPr fontId="4" type="noConversion"/>
  </si>
  <si>
    <t>Custom FS 1/ dia x 1/4" thick 1064nm</t>
  </si>
  <si>
    <t>Mirror 1" 532nm - MCL</t>
    <phoneticPr fontId="4" type="noConversion"/>
  </si>
  <si>
    <t>ISCTEX-ALS-BS1</t>
  </si>
  <si>
    <t>ISCTEX-ALS-LASER1</t>
    <phoneticPr fontId="4" type="noConversion"/>
  </si>
  <si>
    <t>Laser 532nm and 1064nm</t>
    <phoneticPr fontId="4" type="noConversion"/>
  </si>
  <si>
    <t>ISCTEX-ALS-HWP4</t>
  </si>
  <si>
    <t>ISCTEX-ALS-HWP5</t>
  </si>
  <si>
    <t>ISCTEX-ALS-QWP1</t>
  </si>
  <si>
    <t>ISCTEX-ALS-QWP2</t>
  </si>
  <si>
    <t>QWP 1" 1064nm</t>
  </si>
  <si>
    <t>DC PD - BBPD</t>
    <phoneticPr fontId="4" type="noConversion"/>
  </si>
  <si>
    <t>RF PD - REFL</t>
    <phoneticPr fontId="4" type="noConversion"/>
  </si>
  <si>
    <t>DC PD - Voltaic</t>
    <phoneticPr fontId="4" type="noConversion"/>
  </si>
  <si>
    <t>DC PD - Transimpedance</t>
    <phoneticPr fontId="4" type="noConversion"/>
  </si>
  <si>
    <t>DC PD - BBPD</t>
    <phoneticPr fontId="4" type="noConversion"/>
  </si>
  <si>
    <t>Mirror 2" 1064nm</t>
    <phoneticPr fontId="4" type="noConversion"/>
  </si>
  <si>
    <t>UGP1</t>
    <phoneticPr fontId="4" type="noConversion"/>
  </si>
  <si>
    <t>PRISM</t>
    <phoneticPr fontId="4" type="noConversion"/>
  </si>
  <si>
    <t>PRISM</t>
    <phoneticPr fontId="4" type="noConversion"/>
  </si>
  <si>
    <t>EKSMA</t>
    <phoneticPr fontId="4" type="noConversion"/>
  </si>
  <si>
    <t>ISCT1-ALS-M6</t>
  </si>
  <si>
    <t>ISCT1-ALS-M7</t>
  </si>
  <si>
    <t>ISCT1-ALS-M8</t>
  </si>
  <si>
    <t>ISCT1-ALS-M9</t>
  </si>
  <si>
    <t>ISCT1-ALS-M10</t>
  </si>
  <si>
    <t>ISCT1-ALS-L1</t>
  </si>
  <si>
    <t>Laser base</t>
    <phoneticPr fontId="4" type="noConversion"/>
  </si>
  <si>
    <t>Faraday Isolator base</t>
    <phoneticPr fontId="4" type="noConversion"/>
  </si>
  <si>
    <t>ISCTEY-ALS-HWP3</t>
  </si>
  <si>
    <t>ISCTEY-ALS-HWP4</t>
  </si>
  <si>
    <t>Component</t>
    <phoneticPr fontId="4" type="noConversion"/>
  </si>
  <si>
    <t>ISCTEX-ALS-FI1</t>
    <phoneticPr fontId="4" type="noConversion"/>
  </si>
  <si>
    <t>ISCTEY-ALS-M10</t>
  </si>
  <si>
    <t>ISCTEY-ALS-M11</t>
  </si>
  <si>
    <t>ISCTEY-ALS-M12</t>
  </si>
  <si>
    <t>Prometheus Laser</t>
    <phoneticPr fontId="4" type="noConversion"/>
  </si>
  <si>
    <t>D1100314</t>
    <phoneticPr fontId="4" type="noConversion"/>
  </si>
  <si>
    <t>IO-ALS-FI2</t>
  </si>
  <si>
    <t>IO-ALS-BDx</t>
  </si>
  <si>
    <t>IO-ALS-FC1</t>
  </si>
  <si>
    <t>IO-ALS-PD1</t>
  </si>
  <si>
    <t>PSL-IO</t>
    <phoneticPr fontId="4" type="noConversion"/>
  </si>
  <si>
    <t>U100-A-LH-2K</t>
  </si>
  <si>
    <t>HWP 1" 532nm</t>
    <phoneticPr fontId="4" type="noConversion"/>
  </si>
  <si>
    <t>S-00079 Q2 Ø25x6,35mm</t>
  </si>
  <si>
    <t>S-01304 Q2 Ø25x6,35mm</t>
  </si>
  <si>
    <t>S-00080 Q2 Ø25x6,35mm</t>
  </si>
  <si>
    <t>set the Qty in-Hand for the D0901749-C post to 1x EY +1x ISCT1 + 1x PSL-IO + 20 (at LLO) and -B post to 1x EY + 1x ISCT1 +1x PSL-IO. Also added this Version sheet</t>
    <phoneticPr fontId="4" type="noConversion"/>
  </si>
  <si>
    <t>S-00081 Q2 Ø25x6,35mm</t>
  </si>
  <si>
    <t>S-00452 Q2 Ø25x6,35mm</t>
  </si>
  <si>
    <t>S-00207 Q2 Ø25x6,35mm</t>
  </si>
  <si>
    <t>S-00071 Q2 Ø25x6,35mm</t>
  </si>
  <si>
    <t>Thorlabs BA1</t>
    <phoneticPr fontId="4" type="noConversion"/>
  </si>
  <si>
    <t>Thorlabs BA1</t>
    <phoneticPr fontId="4" type="noConversion"/>
  </si>
  <si>
    <t>Thorlabs PH2</t>
    <phoneticPr fontId="4" type="noConversion"/>
  </si>
  <si>
    <t>ISCTEY-ALS-L1</t>
  </si>
  <si>
    <t>HWP 1" 532nm</t>
    <phoneticPr fontId="4" type="noConversion"/>
  </si>
  <si>
    <t>DC PD - Voltaic</t>
    <phoneticPr fontId="4" type="noConversion"/>
  </si>
  <si>
    <t>Spares After INDIA</t>
    <phoneticPr fontId="4" type="noConversion"/>
  </si>
  <si>
    <t>Total</t>
    <phoneticPr fontId="4" type="noConversion"/>
  </si>
  <si>
    <t>ISCTEY-ALS-L4</t>
  </si>
  <si>
    <t>ISCTEY-ALS-L5</t>
  </si>
  <si>
    <t>ISCTEY-ALS-L6</t>
  </si>
  <si>
    <t>ISCTEY-ALS-L7</t>
  </si>
  <si>
    <t>ISCTEY-ALS-BS1</t>
  </si>
  <si>
    <t>ISCTEY-ALS-BS2</t>
  </si>
  <si>
    <t>ISCTEY-ALS-BS3</t>
  </si>
  <si>
    <t>ISCTEY-ALS-BS4</t>
  </si>
  <si>
    <t>ISCTEY-ALS-BS5</t>
  </si>
  <si>
    <t>ISCTEY-ALS-BS6</t>
  </si>
  <si>
    <t>ISCTEY-ALS-PBS1</t>
  </si>
  <si>
    <t>ISCTEY-ALS-PBS2</t>
  </si>
  <si>
    <t>ISCT1-ALS-SHG</t>
    <phoneticPr fontId="4" type="noConversion"/>
  </si>
  <si>
    <t>SHG</t>
    <phoneticPr fontId="4" type="noConversion"/>
  </si>
  <si>
    <t>PBS 0.5" 532nm</t>
    <phoneticPr fontId="4" type="noConversion"/>
  </si>
  <si>
    <t>Mirror 1" 532nm</t>
    <phoneticPr fontId="4" type="noConversion"/>
  </si>
  <si>
    <t>Mirror 2" 532nm</t>
    <phoneticPr fontId="4" type="noConversion"/>
  </si>
  <si>
    <t xml:space="preserve">Version </t>
    <phoneticPr fontId="4" type="noConversion"/>
  </si>
  <si>
    <t>Date</t>
    <phoneticPr fontId="4" type="noConversion"/>
  </si>
  <si>
    <t>v1</t>
    <phoneticPr fontId="4" type="noConversion"/>
  </si>
  <si>
    <t>v2</t>
    <phoneticPr fontId="4" type="noConversion"/>
  </si>
  <si>
    <t>v3</t>
    <phoneticPr fontId="4" type="noConversion"/>
  </si>
  <si>
    <t>Changed the waveplate bases from BA2 to BA1</t>
    <phoneticPr fontId="4" type="noConversion"/>
  </si>
  <si>
    <t>v4</t>
    <phoneticPr fontId="4" type="noConversion"/>
  </si>
  <si>
    <t>AR-AR @1064nm</t>
    <phoneticPr fontId="4" type="noConversion"/>
  </si>
  <si>
    <t>ISCTEX-ALS-M1</t>
  </si>
  <si>
    <t>Faraday Isolator-1 @532nm</t>
    <phoneticPr fontId="4" type="noConversion"/>
  </si>
  <si>
    <t>D0901749 B</t>
    <phoneticPr fontId="4" type="noConversion"/>
  </si>
  <si>
    <t>ISCT1-ALS-M11</t>
    <phoneticPr fontId="4" type="noConversion"/>
  </si>
  <si>
    <t>ISCT1-ALS-M12</t>
    <phoneticPr fontId="4" type="noConversion"/>
  </si>
  <si>
    <t>LIGO</t>
    <phoneticPr fontId="4" type="noConversion"/>
  </si>
  <si>
    <t>QWP 1" 532nm</t>
    <phoneticPr fontId="4" type="noConversion"/>
  </si>
  <si>
    <t>Company</t>
    <phoneticPr fontId="4" type="noConversion"/>
  </si>
  <si>
    <t>ISCTEY-ALS-PD6</t>
  </si>
  <si>
    <t>ISCTEY-ALS-PD7</t>
  </si>
  <si>
    <t>Don't know how many are made or available</t>
    <phoneticPr fontId="4" type="noConversion"/>
  </si>
  <si>
    <t>iLIGO</t>
    <phoneticPr fontId="4" type="noConversion"/>
  </si>
  <si>
    <t>algamation of PH1.5, 2 and 3</t>
    <phoneticPr fontId="4" type="noConversion"/>
  </si>
  <si>
    <t>S-00391 Q2 Ø25x6,35mm</t>
  </si>
  <si>
    <t>S-01306 Q2 Ø25x6, 35mm</t>
  </si>
  <si>
    <t>ROC = +500mm - 1"</t>
    <phoneticPr fontId="4" type="noConversion"/>
  </si>
  <si>
    <t>ROC = +750mm - 1"</t>
    <phoneticPr fontId="4" type="noConversion"/>
  </si>
  <si>
    <t>ROC = -75mm - 1"</t>
    <phoneticPr fontId="4" type="noConversion"/>
  </si>
  <si>
    <t>ROC = -100mm - 1"</t>
    <phoneticPr fontId="4" type="noConversion"/>
  </si>
  <si>
    <t>actually 8+30 SS100-F3H and 16+84 SS100-F2H</t>
    <phoneticPr fontId="4" type="noConversion"/>
  </si>
  <si>
    <t>F220APC-1064</t>
    <phoneticPr fontId="4" type="noConversion"/>
  </si>
  <si>
    <t>Also incl. are 5x BA3</t>
    <phoneticPr fontId="4" type="noConversion"/>
  </si>
  <si>
    <t>Mirror 1" 1064nm</t>
    <phoneticPr fontId="4" type="noConversion"/>
  </si>
  <si>
    <t>Mirror 2" 1064nm</t>
    <phoneticPr fontId="4" type="noConversion"/>
  </si>
  <si>
    <t>R=50% @1064nm</t>
    <phoneticPr fontId="4" type="noConversion"/>
  </si>
  <si>
    <t>PBS 0.5" 1064nm</t>
    <phoneticPr fontId="4" type="noConversion"/>
  </si>
  <si>
    <t>ISCTEY-ALS-PD1</t>
  </si>
  <si>
    <t>ISCTEY-ALS-PD2</t>
  </si>
  <si>
    <t>ISCTEY-ALS-PD4</t>
  </si>
  <si>
    <t>WPZ10H-FY</t>
    <phoneticPr fontId="4" type="noConversion"/>
  </si>
  <si>
    <t>ISCTEY-ALS-PD8</t>
  </si>
  <si>
    <t>Faraday Isolator-1 @532nm</t>
    <phoneticPr fontId="4" type="noConversion"/>
  </si>
  <si>
    <t>LHO+LLO</t>
    <phoneticPr fontId="4" type="noConversion"/>
  </si>
  <si>
    <t>Mirror 1" 532nm - MCL</t>
    <phoneticPr fontId="4" type="noConversion"/>
  </si>
  <si>
    <t>Y25-1025-45</t>
    <phoneticPr fontId="4" type="noConversion"/>
  </si>
  <si>
    <t>HWP 1" 1064nm</t>
    <phoneticPr fontId="4" type="noConversion"/>
  </si>
  <si>
    <t>R=80% @532nm</t>
    <phoneticPr fontId="4" type="noConversion"/>
  </si>
  <si>
    <t>ISCT1-ALS-L8</t>
    <phoneticPr fontId="4" type="noConversion"/>
  </si>
  <si>
    <t>ISCT1-ALS-PRISM1</t>
    <phoneticPr fontId="4" type="noConversion"/>
  </si>
  <si>
    <t>PRISM</t>
    <phoneticPr fontId="4" type="noConversion"/>
  </si>
  <si>
    <t>ISCTEX-ALS-PD4</t>
    <phoneticPr fontId="4" type="noConversion"/>
  </si>
  <si>
    <t>ROC = +50mm - 1" - IR</t>
    <phoneticPr fontId="4" type="noConversion"/>
  </si>
  <si>
    <t>see jax alog from 2/26/14</t>
    <phoneticPr fontId="4" type="noConversion"/>
  </si>
  <si>
    <t>ISCTEX-ALS-BDx</t>
    <phoneticPr fontId="4" type="noConversion"/>
  </si>
  <si>
    <t>Beamdump</t>
    <phoneticPr fontId="4" type="noConversion"/>
  </si>
  <si>
    <t>Thorlabs TR1</t>
    <phoneticPr fontId="4" type="noConversion"/>
  </si>
  <si>
    <t>Thorlabs PH2</t>
    <phoneticPr fontId="4" type="noConversion"/>
  </si>
  <si>
    <t>Thorlabs BA1</t>
    <phoneticPr fontId="4" type="noConversion"/>
  </si>
  <si>
    <t>ISCTEX-HWS-BS1</t>
  </si>
  <si>
    <t>R=10% @532nm - 2"</t>
  </si>
  <si>
    <t>ISCTEX-HWS-BS2</t>
  </si>
  <si>
    <t>ISCTEX-HWS-M1</t>
  </si>
  <si>
    <t>ISCTEX-HWS-M2</t>
  </si>
  <si>
    <t>ISCTEX-HWS-M3</t>
  </si>
  <si>
    <t>ISCTEX-HWS-M4</t>
  </si>
  <si>
    <t>ISCTEX-HWS-M5</t>
  </si>
  <si>
    <t>ISCTEX-HWS-M6</t>
  </si>
  <si>
    <t>ISCTEX-HWS-M7</t>
  </si>
  <si>
    <t>ISCTEX-HWS-L1</t>
  </si>
  <si>
    <t>ISCTEX-HWS-L2</t>
  </si>
  <si>
    <t>ISCTEX-HWS-L3</t>
  </si>
  <si>
    <t>ISCTEX-HWS-CCD1</t>
  </si>
  <si>
    <t>ISCTEY-ALS-L11(LWFSA2)</t>
    <phoneticPr fontId="4" type="noConversion"/>
  </si>
  <si>
    <t>Mirror 1" 532nm - MCL</t>
    <phoneticPr fontId="4" type="noConversion"/>
  </si>
  <si>
    <t>mad city lab</t>
    <phoneticPr fontId="4" type="noConversion"/>
  </si>
  <si>
    <t>PBS 0.5" 532nm</t>
    <phoneticPr fontId="4" type="noConversion"/>
  </si>
  <si>
    <t>M1045-FY:  1" used since 2" lens gives small beam</t>
    <phoneticPr fontId="4" type="noConversion"/>
  </si>
  <si>
    <t>D1300607</t>
    <phoneticPr fontId="4" type="noConversion"/>
  </si>
  <si>
    <t>mad city lab</t>
    <phoneticPr fontId="4" type="noConversion"/>
  </si>
  <si>
    <t>Mirror 2" 532nm - MCL</t>
    <phoneticPr fontId="4" type="noConversion"/>
  </si>
  <si>
    <t>Custom AR/AR @1064nm</t>
    <phoneticPr fontId="4" type="noConversion"/>
  </si>
  <si>
    <t>Unit Cost</t>
    <phoneticPr fontId="4" type="noConversion"/>
  </si>
  <si>
    <t>Mirror 2" 532nm - MCL</t>
    <phoneticPr fontId="4" type="noConversion"/>
  </si>
  <si>
    <t>New Focus/Newport</t>
    <phoneticPr fontId="4" type="noConversion"/>
  </si>
  <si>
    <t>R=5% @1064nm Wdg</t>
    <phoneticPr fontId="4" type="noConversion"/>
  </si>
  <si>
    <t>SHG</t>
    <phoneticPr fontId="4" type="noConversion"/>
  </si>
  <si>
    <t>Mirror 2" 1064nm</t>
    <phoneticPr fontId="4" type="noConversion"/>
  </si>
  <si>
    <t>Mirror 1" 1064nm</t>
    <phoneticPr fontId="4" type="noConversion"/>
  </si>
  <si>
    <t>D0901749 B</t>
    <phoneticPr fontId="4" type="noConversion"/>
  </si>
  <si>
    <t>ISCT1-ALS-BS3</t>
  </si>
  <si>
    <t>ISCT1-ALS-BS4</t>
  </si>
  <si>
    <t>ISCT1-ALS-BS5</t>
  </si>
  <si>
    <t>ISCT1-ALS-BS6</t>
  </si>
  <si>
    <t>ISCT1-ALS-PBS1</t>
  </si>
  <si>
    <t>ISCT1-ALS-HWP1</t>
  </si>
  <si>
    <t>D1300606</t>
  </si>
  <si>
    <t>D1300606</t>
    <phoneticPr fontId="4" type="noConversion"/>
  </si>
  <si>
    <t>D1100314</t>
  </si>
  <si>
    <t>DC PD - Transimpedance</t>
    <phoneticPr fontId="4" type="noConversion"/>
  </si>
  <si>
    <t>ISCTEX-ALS-PD7</t>
    <phoneticPr fontId="4" type="noConversion"/>
  </si>
  <si>
    <t>ISCTEX-ALS-PD8</t>
    <phoneticPr fontId="4" type="noConversion"/>
  </si>
  <si>
    <t>HWP 1" 532nm</t>
  </si>
  <si>
    <t>RS01 replaced by RS3M</t>
    <phoneticPr fontId="4" type="noConversion"/>
  </si>
  <si>
    <r>
      <t xml:space="preserve">Thorlabs BA1 + </t>
    </r>
    <r>
      <rPr>
        <b/>
        <sz val="12"/>
        <color indexed="8"/>
        <rFont val="Calibri"/>
        <family val="2"/>
      </rPr>
      <t>RS01</t>
    </r>
    <phoneticPr fontId="4" type="noConversion"/>
  </si>
  <si>
    <t>Thorlabs TR1</t>
    <phoneticPr fontId="4" type="noConversion"/>
  </si>
  <si>
    <t>Thorlabs PH2</t>
    <phoneticPr fontId="4" type="noConversion"/>
  </si>
  <si>
    <t xml:space="preserve">Shutter Controller (D1102312) </t>
    <phoneticPr fontId="4" type="noConversion"/>
  </si>
  <si>
    <t>Picomotor Controller (D1100323) + (1) rail set</t>
    <phoneticPr fontId="4" type="noConversion"/>
  </si>
  <si>
    <r>
      <t>FS 2'x3/8",45deg,532nm mirror, PrecPhot (M12045-DY),</t>
    </r>
    <r>
      <rPr>
        <b/>
        <sz val="12"/>
        <color indexed="10"/>
        <rFont val="Calibri"/>
      </rPr>
      <t xml:space="preserve"> PERISCOPE BOTTOM</t>
    </r>
    <phoneticPr fontId="4" type="noConversion"/>
  </si>
  <si>
    <r>
      <t>FS 2'x3/8",45deg,532nm mirror, PrecPhot (M12045-DY),</t>
    </r>
    <r>
      <rPr>
        <b/>
        <sz val="12"/>
        <color indexed="10"/>
        <rFont val="Calibri"/>
      </rPr>
      <t xml:space="preserve"> PERISCOPE TOP</t>
    </r>
    <phoneticPr fontId="4" type="noConversion"/>
  </si>
  <si>
    <r>
      <t xml:space="preserve">FS 2'x3/8",45deg,532nm mirror, PrecPhot (M12045-DY), </t>
    </r>
    <r>
      <rPr>
        <b/>
        <sz val="12"/>
        <color indexed="10"/>
        <rFont val="Calibri"/>
      </rPr>
      <t>PERISCOPE TOP</t>
    </r>
    <phoneticPr fontId="4" type="noConversion"/>
  </si>
  <si>
    <t>ROC = +150mm - 1"</t>
    <phoneticPr fontId="4" type="noConversion"/>
  </si>
  <si>
    <t>ROC = +150mm - 1"</t>
    <phoneticPr fontId="4" type="noConversion"/>
  </si>
  <si>
    <t>LASER OPTIC ROC= +150mm 532nm</t>
    <phoneticPr fontId="4" type="noConversion"/>
  </si>
  <si>
    <t>ISCTEY-ALS-L9</t>
    <phoneticPr fontId="4" type="noConversion"/>
  </si>
  <si>
    <t>ISCTEY-ALS-L10(LWFSA1)</t>
    <phoneticPr fontId="4" type="noConversion"/>
  </si>
  <si>
    <t>ISCTEY-ALS-L12(LWFSB1)</t>
    <phoneticPr fontId="4" type="noConversion"/>
  </si>
  <si>
    <t>ISCTEY-ALS-L13(LWFSB2)</t>
    <phoneticPr fontId="4" type="noConversion"/>
  </si>
  <si>
    <t>ISCTEX-ALS-PD6</t>
    <phoneticPr fontId="4" type="noConversion"/>
  </si>
  <si>
    <t>ISCTEY-HWS-BS1</t>
    <phoneticPr fontId="4" type="noConversion"/>
  </si>
  <si>
    <t>ISCTEY-HWS-BS2</t>
    <phoneticPr fontId="4" type="noConversion"/>
  </si>
  <si>
    <t>ISCTEY-HWS-M1</t>
    <phoneticPr fontId="4" type="noConversion"/>
  </si>
  <si>
    <t>ISCTEY-HWS-M2</t>
    <phoneticPr fontId="4" type="noConversion"/>
  </si>
  <si>
    <t>ISCTEY-HWS-M3</t>
    <phoneticPr fontId="4" type="noConversion"/>
  </si>
  <si>
    <t>ISCTEY-HWS-M4</t>
    <phoneticPr fontId="4" type="noConversion"/>
  </si>
  <si>
    <t>ISCTEY-HWS-M5</t>
    <phoneticPr fontId="4" type="noConversion"/>
  </si>
  <si>
    <t>ISCTEY-HWS-M6</t>
    <phoneticPr fontId="4" type="noConversion"/>
  </si>
  <si>
    <t>ISCTEY-HWS-M7</t>
    <phoneticPr fontId="4" type="noConversion"/>
  </si>
  <si>
    <t>ISCTEY-HWS-L1</t>
    <phoneticPr fontId="4" type="noConversion"/>
  </si>
  <si>
    <t>ISCTEY-HWS-L2</t>
    <phoneticPr fontId="4" type="noConversion"/>
  </si>
  <si>
    <t>ISCTEY-HWS-L3</t>
    <phoneticPr fontId="4" type="noConversion"/>
  </si>
  <si>
    <t>ISCTEY-HWS-CCD1</t>
    <phoneticPr fontId="4" type="noConversion"/>
  </si>
  <si>
    <t>ISCT1-ALS-D1</t>
    <phoneticPr fontId="4" type="noConversion"/>
  </si>
  <si>
    <t>R=5% @532nm</t>
    <phoneticPr fontId="4" type="noConversion"/>
  </si>
  <si>
    <t>Prometheus P50 NE</t>
    <phoneticPr fontId="4" type="noConversion"/>
  </si>
  <si>
    <t>Thorlabs</t>
    <phoneticPr fontId="4" type="noConversion"/>
  </si>
  <si>
    <t>BA2</t>
    <phoneticPr fontId="4" type="noConversion"/>
  </si>
  <si>
    <t>BA1</t>
    <phoneticPr fontId="4" type="noConversion"/>
  </si>
  <si>
    <t>PH2</t>
    <phoneticPr fontId="4" type="noConversion"/>
  </si>
  <si>
    <t>ISCTEY-ALS-HWP5</t>
  </si>
  <si>
    <t>ISCTEY-ALS-QWP1</t>
  </si>
  <si>
    <t>ISCTEY-ALS-QWP2</t>
  </si>
  <si>
    <t>ISCTEY-ALS-FI1</t>
  </si>
  <si>
    <t>ISCTEY-ALS-FI2</t>
  </si>
  <si>
    <t>ISCTEY-ALS-FI3</t>
  </si>
  <si>
    <t>ISCTEY-ALS-EOM1</t>
  </si>
  <si>
    <t>ISCTEY-ALS-BDx</t>
  </si>
  <si>
    <t>ISCTEY-ALS-FC1</t>
  </si>
  <si>
    <t>ROC = -100mm - 1"</t>
    <phoneticPr fontId="4" type="noConversion"/>
  </si>
  <si>
    <t>R=50% @532nm - 2"</t>
    <phoneticPr fontId="4" type="noConversion"/>
  </si>
  <si>
    <t>Thorlabs PH2(2.75")</t>
    <phoneticPr fontId="4" type="noConversion"/>
  </si>
  <si>
    <t>Precision Photonics</t>
    <phoneticPr fontId="4" type="noConversion"/>
  </si>
  <si>
    <t>This BOM uses D1400241 (H1) as a reference.</t>
  </si>
  <si>
    <t>PLCX-25.4-154.5-UV-532</t>
  </si>
  <si>
    <t>AR1064nm/0deg on both sides, 1" x 6.35mm, ROC= +50mm (exact focal length is not important)</t>
  </si>
  <si>
    <t>E1000845TYP2:  ROC +100MM, 217.1mm at 532mm (exact focal length is not important)</t>
  </si>
  <si>
    <t>Doesn't exist on the drawing.</t>
  </si>
  <si>
    <t>See D1100607 for L1 ISCTEY.</t>
  </si>
  <si>
    <t>ROC =  +100mm -1"</t>
  </si>
  <si>
    <t>ROC = +250mm -1"</t>
  </si>
  <si>
    <t>ROC = -75mm -1"</t>
  </si>
  <si>
    <t>ROC = -100mm -1"</t>
  </si>
  <si>
    <t>PLCX-25.4-51.5-UV-1064 (exact ROC not important)</t>
  </si>
  <si>
    <t>AR 1064 0deg, ROC = +75mm  (exact ROC not important)</t>
  </si>
  <si>
    <t>Removed from the design</t>
  </si>
  <si>
    <t>Not supplied to 3IFO (L1200172)</t>
  </si>
  <si>
    <t>R=50%, 2" @1064nm</t>
  </si>
  <si>
    <t>Uniblitz shutter</t>
  </si>
  <si>
    <t>See D1201448 for as-built layout</t>
  </si>
  <si>
    <t>PLCX-25.4-51.5-UV-1064  (exact ROC not important)</t>
  </si>
  <si>
    <t>PLCX-25.4-77.3-UV-532  (exact ROC not important)</t>
  </si>
  <si>
    <t>AR1064nm/0deg on both sides, 1" x 6.35mm, ROC= +50mm (exact ROC not important)</t>
  </si>
  <si>
    <t>E1000845TYP2:  ROC +100MM, 217.1mm at 532mm (exact ROC not important)</t>
  </si>
  <si>
    <t>Prometheus Laser controller + (1) rail Set</t>
  </si>
  <si>
    <t>(4) MCL PZT Driver boxes + (1) rail set</t>
  </si>
  <si>
    <t>Removed from design (E1500169)</t>
  </si>
  <si>
    <t>ISCTEX-ALS-WFSA</t>
  </si>
  <si>
    <t>ISCTEX-ALS-WFSB</t>
  </si>
  <si>
    <t>iLIGO spec RFPD LSC (532nm)</t>
  </si>
  <si>
    <t>RF WFS</t>
  </si>
  <si>
    <t>iLIGO spec Wave Front Sensor</t>
  </si>
  <si>
    <t>RF PD -WFS</t>
  </si>
  <si>
    <t>RF PD - WFS</t>
  </si>
  <si>
    <t>R=50%, 2" @ 1064nm</t>
  </si>
  <si>
    <t>ROC =  +100mm - 1"</t>
  </si>
  <si>
    <t>ROC = +250mm - 1"</t>
  </si>
  <si>
    <t>ROC = -75mm - 1"</t>
  </si>
  <si>
    <t>ROC = -100mm - 1"</t>
  </si>
  <si>
    <t>DC PD - Voltaic</t>
  </si>
  <si>
    <t>DC PD - Transimpedance</t>
  </si>
  <si>
    <t>ROC = +500mm - 2" - IR</t>
  </si>
  <si>
    <t>ROC = +500mm -2" -IR</t>
  </si>
  <si>
    <t>PLCX-50.8-515.1-UV-1064 (ROC=+515mm as installed on H1 and 3IFO, exact ROC not important)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</si>
</sst>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Red]\(0\)"/>
    <numFmt numFmtId="165" formatCode="[$USD]\ #,##0.00"/>
    <numFmt numFmtId="166" formatCode="[$€-2]\ #,##0.00"/>
  </numFmts>
  <fonts count="13"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Verdana"/>
    </font>
    <font>
      <b/>
      <sz val="12"/>
      <color indexed="8"/>
      <name val="Calibri"/>
      <family val="2"/>
    </font>
    <font>
      <sz val="12"/>
      <color indexed="8"/>
      <name val="Calibri"/>
      <family val="2"/>
    </font>
    <font>
      <strike/>
      <sz val="12"/>
      <color indexed="8"/>
      <name val="Calibri"/>
    </font>
    <font>
      <sz val="14"/>
      <color indexed="8"/>
      <name val="Calibri"/>
      <family val="2"/>
    </font>
    <font>
      <sz val="12"/>
      <color indexed="52"/>
      <name val="Calibri"/>
    </font>
    <font>
      <sz val="12"/>
      <name val="Calibri"/>
    </font>
    <font>
      <b/>
      <sz val="12"/>
      <color indexed="10"/>
      <name val="Calibri"/>
    </font>
    <font>
      <u/>
      <sz val="18"/>
      <color theme="10"/>
      <name val="Calibri"/>
      <scheme val="minor"/>
    </font>
  </fonts>
  <fills count="5">
    <fill>
      <patternFill patternType="none"/>
    </fill>
    <fill>
      <patternFill patternType="gray125"/>
    </fill>
    <fill>
      <patternFill patternType="solid">
        <fgColor indexed="52"/>
        <bgColor indexed="64"/>
      </patternFill>
    </fill>
    <fill>
      <patternFill patternType="solid">
        <fgColor indexed="13"/>
        <bgColor indexed="64"/>
      </patternFill>
    </fill>
    <fill>
      <patternFill patternType="solid">
        <fgColor indexed="45"/>
        <bgColor indexed="64"/>
      </patternFill>
    </fill>
  </fills>
  <borders count="1">
    <border>
      <left/>
      <right/>
      <top/>
      <bottom/>
      <diagonal/>
    </border>
  </borders>
  <cellStyleXfs count="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45">
    <xf numFmtId="0" fontId="0" fillId="0" borderId="0" xfId="0"/>
    <xf numFmtId="0" fontId="1" fillId="0" borderId="0" xfId="0" applyFont="1"/>
    <xf numFmtId="0" fontId="5" fillId="0" borderId="0" xfId="0" applyFont="1"/>
    <xf numFmtId="0" fontId="0" fillId="0" borderId="0" xfId="0" applyAlignment="1">
      <alignment horizontal="left"/>
    </xf>
    <xf numFmtId="0" fontId="6" fillId="0" borderId="0" xfId="0" applyFont="1"/>
    <xf numFmtId="0" fontId="7" fillId="0" borderId="0" xfId="0" applyFont="1"/>
    <xf numFmtId="0" fontId="5" fillId="0" borderId="0" xfId="0" applyFont="1" applyAlignment="1">
      <alignment horizontal="center"/>
    </xf>
    <xf numFmtId="0" fontId="0" fillId="0" borderId="0" xfId="0" applyAlignment="1">
      <alignment horizontal="center"/>
    </xf>
    <xf numFmtId="164" fontId="0" fillId="0" borderId="0" xfId="0" applyNumberFormat="1"/>
    <xf numFmtId="164" fontId="6" fillId="0" borderId="0" xfId="0" applyNumberFormat="1" applyFont="1"/>
    <xf numFmtId="164" fontId="5" fillId="0" borderId="0" xfId="0" applyNumberFormat="1" applyFont="1" applyAlignment="1">
      <alignment horizontal="center"/>
    </xf>
    <xf numFmtId="0" fontId="6" fillId="0" borderId="0" xfId="0" applyFont="1" applyAlignment="1">
      <alignment horizontal="center"/>
    </xf>
    <xf numFmtId="164" fontId="0" fillId="0" borderId="0" xfId="0" applyNumberFormat="1" applyAlignment="1">
      <alignment horizontal="center"/>
    </xf>
    <xf numFmtId="164" fontId="6" fillId="0" borderId="0" xfId="0" applyNumberFormat="1" applyFont="1" applyAlignment="1">
      <alignment horizontal="center"/>
    </xf>
    <xf numFmtId="165" fontId="0" fillId="0" borderId="0" xfId="0" applyNumberFormat="1"/>
    <xf numFmtId="166" fontId="0" fillId="0" borderId="0" xfId="0" applyNumberFormat="1"/>
    <xf numFmtId="0" fontId="8" fillId="0" borderId="0" xfId="0" applyFont="1"/>
    <xf numFmtId="165" fontId="0" fillId="0" borderId="0" xfId="0" applyNumberFormat="1"/>
    <xf numFmtId="165" fontId="0" fillId="0" borderId="0" xfId="0" applyNumberFormat="1"/>
    <xf numFmtId="165" fontId="0" fillId="0" borderId="0" xfId="0" applyNumberFormat="1"/>
    <xf numFmtId="0" fontId="5" fillId="0" borderId="0" xfId="0" applyFont="1" applyAlignment="1">
      <alignment horizontal="center"/>
    </xf>
    <xf numFmtId="0" fontId="0" fillId="0" borderId="0" xfId="0" applyAlignment="1"/>
    <xf numFmtId="0" fontId="9" fillId="0" borderId="0" xfId="0" applyFont="1"/>
    <xf numFmtId="0" fontId="10" fillId="2" borderId="0" xfId="0" applyFont="1" applyFill="1"/>
    <xf numFmtId="0" fontId="10" fillId="0" borderId="0" xfId="0" applyFont="1" applyFill="1"/>
    <xf numFmtId="0" fontId="0" fillId="2" borderId="0" xfId="0" applyFill="1"/>
    <xf numFmtId="164" fontId="6" fillId="2" borderId="0" xfId="0" applyNumberFormat="1" applyFont="1" applyFill="1" applyAlignment="1">
      <alignment horizontal="center"/>
    </xf>
    <xf numFmtId="0" fontId="6" fillId="2" borderId="0" xfId="0" applyFont="1" applyFill="1"/>
    <xf numFmtId="0" fontId="0" fillId="0" borderId="0" xfId="0" applyAlignment="1">
      <alignment horizontal="center" vertical="center" textRotation="90"/>
    </xf>
    <xf numFmtId="0" fontId="0" fillId="0" borderId="0" xfId="0" applyFill="1"/>
    <xf numFmtId="0" fontId="5" fillId="0" borderId="0" xfId="0" applyFont="1" applyAlignment="1">
      <alignment horizontal="center"/>
    </xf>
    <xf numFmtId="14" fontId="0" fillId="0" borderId="0" xfId="0" applyNumberFormat="1"/>
    <xf numFmtId="0" fontId="0" fillId="3" borderId="0" xfId="0" applyFill="1"/>
    <xf numFmtId="0" fontId="6" fillId="4" borderId="0" xfId="0" applyFont="1" applyFill="1"/>
    <xf numFmtId="0" fontId="6" fillId="0" borderId="0" xfId="0" applyFont="1" applyFill="1"/>
    <xf numFmtId="0" fontId="5" fillId="3" borderId="0" xfId="0" applyFont="1" applyFill="1"/>
    <xf numFmtId="0" fontId="5" fillId="0" borderId="0" xfId="0" applyFont="1" applyFill="1"/>
    <xf numFmtId="0" fontId="0" fillId="0" borderId="0" xfId="0" applyAlignment="1">
      <alignment horizontal="center" vertical="center" textRotation="90"/>
    </xf>
    <xf numFmtId="0" fontId="6" fillId="3" borderId="0" xfId="0" applyFont="1" applyFill="1"/>
    <xf numFmtId="0" fontId="5" fillId="0" borderId="0" xfId="0" applyFont="1" applyAlignment="1">
      <alignment horizontal="center"/>
    </xf>
    <xf numFmtId="0" fontId="0" fillId="0" borderId="0" xfId="0" applyAlignment="1"/>
    <xf numFmtId="0" fontId="0" fillId="0" borderId="0" xfId="0" applyAlignment="1">
      <alignment horizontal="center" vertical="center" textRotation="90"/>
    </xf>
    <xf numFmtId="0" fontId="2" fillId="0" borderId="0" xfId="3"/>
    <xf numFmtId="0" fontId="12" fillId="0" borderId="0" xfId="3" applyFont="1"/>
    <xf numFmtId="49" fontId="6" fillId="0" borderId="0" xfId="0" applyNumberFormat="1" applyFont="1"/>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hyperlink" Target="https://dcc.ligo.org/LIGO-D1201103-v13"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dcc.ligo.org/LIGO-D0902114-v14" TargetMode="External"/></Relationships>
</file>

<file path=xl/drawings/drawing1.xml><?xml version="1.0" encoding="utf-8"?>
<xdr:wsDr xmlns:xdr="http://schemas.openxmlformats.org/drawingml/2006/spreadsheetDrawing" xmlns:a="http://schemas.openxmlformats.org/drawingml/2006/main">
  <xdr:twoCellAnchor>
    <xdr:from>
      <xdr:col>21</xdr:col>
      <xdr:colOff>694266</xdr:colOff>
      <xdr:row>7</xdr:row>
      <xdr:rowOff>152399</xdr:rowOff>
    </xdr:from>
    <xdr:to>
      <xdr:col>28</xdr:col>
      <xdr:colOff>863600</xdr:colOff>
      <xdr:row>22</xdr:row>
      <xdr:rowOff>84665</xdr:rowOff>
    </xdr:to>
    <xdr:sp macro="" textlink="">
      <xdr:nvSpPr>
        <xdr:cNvPr id="2" name="TextBox 1"/>
        <xdr:cNvSpPr txBox="1"/>
      </xdr:nvSpPr>
      <xdr:spPr>
        <a:xfrm>
          <a:off x="28329466" y="1574799"/>
          <a:ext cx="7755467" cy="2980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a:t>Orange</a:t>
          </a:r>
          <a:r>
            <a:rPr lang="en-US" sz="1400" baseline="0"/>
            <a:t> cells (like F67) indicate that I have a manual entry to correct deviations form the standard adding of components.</a:t>
          </a:r>
        </a:p>
        <a:p>
          <a:endParaRPr lang="en-US" sz="1400" baseline="0"/>
        </a:p>
        <a:p>
          <a:r>
            <a:rPr lang="en-US" sz="1400" baseline="0"/>
            <a:t>an example of that are the lenses. Currently there is a mixture of Laseroptik and CVI lenses. I modified the counting and added the already installed CVI lenses are added to an equivalent laseroptik version. So when we order more lenses, the tally in column 'T' represents the cost.</a:t>
          </a:r>
        </a:p>
        <a:p>
          <a:endParaRPr lang="en-US" sz="1400" baseline="0"/>
        </a:p>
        <a:p>
          <a:r>
            <a:rPr lang="en-US" sz="1400" baseline="0"/>
            <a:t>Cells which have an orange 'text' represent that they are utilised in an other 'orange cell'. </a:t>
          </a: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1456267</xdr:colOff>
      <xdr:row>38</xdr:row>
      <xdr:rowOff>118533</xdr:rowOff>
    </xdr:from>
    <xdr:to>
      <xdr:col>2</xdr:col>
      <xdr:colOff>1540933</xdr:colOff>
      <xdr:row>43</xdr:row>
      <xdr:rowOff>67733</xdr:rowOff>
    </xdr:to>
    <xdr:sp macro="" textlink="">
      <xdr:nvSpPr>
        <xdr:cNvPr id="3" name="TextBox 2">
          <a:hlinkClick xmlns:r="http://schemas.openxmlformats.org/officeDocument/2006/relationships" r:id="rId1"/>
        </xdr:cNvPr>
        <xdr:cNvSpPr txBox="1"/>
      </xdr:nvSpPr>
      <xdr:spPr>
        <a:xfrm>
          <a:off x="1456267" y="7433733"/>
          <a:ext cx="3725333" cy="965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a:t>see LIGO-D1201103, ISCT1 Optical Layout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270933</xdr:colOff>
      <xdr:row>25</xdr:row>
      <xdr:rowOff>1</xdr:rowOff>
    </xdr:from>
    <xdr:to>
      <xdr:col>5</xdr:col>
      <xdr:colOff>304800</xdr:colOff>
      <xdr:row>44</xdr:row>
      <xdr:rowOff>169333</xdr:rowOff>
    </xdr:to>
    <xdr:sp macro="" textlink="">
      <xdr:nvSpPr>
        <xdr:cNvPr id="2" name="TextBox 1">
          <a:hlinkClick xmlns:r="http://schemas.openxmlformats.org/officeDocument/2006/relationships" r:id="rId1"/>
        </xdr:cNvPr>
        <xdr:cNvSpPr txBox="1"/>
      </xdr:nvSpPr>
      <xdr:spPr>
        <a:xfrm>
          <a:off x="2032000" y="5080001"/>
          <a:ext cx="8568267" cy="3217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400"/>
            <a:t>Note 1: The mirrors -M1 to -M5 (optics and hardware) are provided by the IO group (UF).</a:t>
          </a:r>
        </a:p>
        <a:p>
          <a:endParaRPr lang="en-US" sz="1400"/>
        </a:p>
        <a:p>
          <a:r>
            <a:rPr lang="en-US" sz="1400"/>
            <a:t>Note 2: The lenses -L1 to -L4 are from the LHO solution, and based on available lenses at LHO. LLO will have a slightly different set of lenses.</a:t>
          </a:r>
        </a:p>
        <a:p>
          <a:endParaRPr lang="en-US" sz="1400"/>
        </a:p>
        <a:p>
          <a:r>
            <a:rPr lang="en-US" sz="1400"/>
            <a:t>Note 3: The faraday isolators -FI1 and -FI2 at</a:t>
          </a:r>
          <a:r>
            <a:rPr lang="en-US" sz="1400" baseline="0"/>
            <a:t> LHO are Thorlabs isolators, while at LLO they will be ISOWAVE with integrated waveplates.</a:t>
          </a:r>
        </a:p>
        <a:p>
          <a:endParaRPr lang="en-US" sz="1400" baseline="0"/>
        </a:p>
        <a:p>
          <a:r>
            <a:rPr lang="en-US" sz="1400" baseline="0"/>
            <a:t>Note 4: The beamsplitter -BS1 is a R=95% version obtained from the iLIGO stock at LHO. LLo will see to obtain a silimar beam sampler.</a:t>
          </a:r>
        </a:p>
        <a:p>
          <a:endParaRPr lang="en-US" sz="1400" baseline="0"/>
        </a:p>
        <a:p>
          <a:endParaRPr lang="en-US" sz="1400" baseline="0"/>
        </a:p>
        <a:p>
          <a:r>
            <a:rPr lang="en-US" sz="1400" baseline="0"/>
            <a:t>see LIGO-D0902114, PSL Table Layout for Advanced LIGO</a:t>
          </a: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dcc.ligo.org/D1400241" TargetMode="External"/><Relationship Id="rId2" Type="http://schemas.openxmlformats.org/officeDocument/2006/relationships/hyperlink" Target="https://dcc.ligo.org/D1100607" TargetMode="External"/><Relationship Id="rId3" Type="http://schemas.openxmlformats.org/officeDocument/2006/relationships/hyperlink" Target="https://dcc.ligo.org/L1200172"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cc.ligo.org/D1201448" TargetMode="External"/><Relationship Id="rId2" Type="http://schemas.openxmlformats.org/officeDocument/2006/relationships/hyperlink" Target="https://dcc.ligo.org/L1200172"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cc.ligo.org/L1200172"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zoomScale="75" workbookViewId="0">
      <pane xSplit="10120" ySplit="680" activePane="bottomRight"/>
      <selection activeCell="H62" sqref="H62"/>
      <selection pane="topRight" activeCell="T1" sqref="T1:T1048576"/>
      <selection pane="bottomLeft" activeCell="A113" sqref="A113:XFD113"/>
      <selection pane="bottomRight" activeCell="F114" sqref="F114"/>
    </sheetView>
  </sheetViews>
  <sheetFormatPr baseColWidth="10" defaultRowHeight="15" x14ac:dyDescent="0"/>
  <cols>
    <col min="1" max="1" width="42" customWidth="1"/>
    <col min="2" max="2" width="17.5" customWidth="1"/>
    <col min="3" max="3" width="25.33203125" customWidth="1"/>
    <col min="4" max="4" width="37.6640625" customWidth="1"/>
    <col min="5" max="5" width="13.1640625" customWidth="1"/>
    <col min="7" max="7" width="11.6640625" customWidth="1"/>
    <col min="12" max="12" width="2.6640625" customWidth="1"/>
    <col min="13" max="14" width="10.83203125" style="7"/>
    <col min="16" max="16" width="10.83203125" style="12"/>
    <col min="17" max="18" width="10.83203125" style="8"/>
    <col min="19" max="19" width="10.83203125" style="7"/>
    <col min="21" max="21" width="12.6640625" bestFit="1" customWidth="1"/>
  </cols>
  <sheetData>
    <row r="1" spans="1:21">
      <c r="H1" s="39" t="s">
        <v>136</v>
      </c>
      <c r="I1" s="40"/>
      <c r="J1" s="40"/>
      <c r="K1" s="40"/>
      <c r="L1" s="21"/>
    </row>
    <row r="2" spans="1:21" s="2" customFormat="1">
      <c r="A2" s="2" t="s">
        <v>486</v>
      </c>
      <c r="B2" s="2" t="s">
        <v>548</v>
      </c>
      <c r="C2" s="2" t="s">
        <v>161</v>
      </c>
      <c r="D2" s="2" t="s">
        <v>383</v>
      </c>
      <c r="E2" s="2" t="s">
        <v>612</v>
      </c>
      <c r="F2" s="2" t="s">
        <v>391</v>
      </c>
      <c r="H2" s="6" t="s">
        <v>403</v>
      </c>
      <c r="I2" s="6" t="s">
        <v>252</v>
      </c>
      <c r="J2" s="6" t="s">
        <v>135</v>
      </c>
      <c r="K2" s="6" t="s">
        <v>497</v>
      </c>
      <c r="L2" s="20"/>
      <c r="M2" s="6" t="s">
        <v>19</v>
      </c>
      <c r="N2" s="6" t="s">
        <v>573</v>
      </c>
      <c r="O2" s="6"/>
      <c r="P2" s="10" t="s">
        <v>166</v>
      </c>
      <c r="Q2" s="10"/>
      <c r="R2" s="10"/>
      <c r="S2" s="30" t="s">
        <v>514</v>
      </c>
      <c r="U2" s="2" t="s">
        <v>337</v>
      </c>
    </row>
    <row r="3" spans="1:21" s="4" customFormat="1">
      <c r="A3" s="4" t="s">
        <v>491</v>
      </c>
      <c r="B3" s="4" t="s">
        <v>83</v>
      </c>
      <c r="C3" s="4" t="s">
        <v>665</v>
      </c>
      <c r="F3" s="4">
        <v>6</v>
      </c>
      <c r="H3">
        <f>IF(ISNA(INDEX(ISCT1!$H:$H,MATCH($A3,ISCT1!$G:$G,0))), 0, INDEX(ISCT1!$H:$H,MATCH($A3,ISCT1!$G:$G,0)))</f>
        <v>0</v>
      </c>
      <c r="I3">
        <f>IF(ISNA(INDEX(ISCTEY!$I:$I,MATCH($A3,ISCTEY!$H:$H,0))), 0, INDEX(ISCTEY!$I:$I,MATCH($A3,ISCTEY!$H:$H,0)))</f>
        <v>1</v>
      </c>
      <c r="J3">
        <f>IF(ISNA(INDEX(ISCTEX!$I:$I,MATCH($A3,ISCTEX!$H:$H,0))), 0, INDEX(ISCTEX!$I:$I,MATCH($A3,ISCTEX!$H:$H,0)))</f>
        <v>1</v>
      </c>
      <c r="K3">
        <f>IF(ISNA(INDEX('PSL-IO'!$I:$I,MATCH($A3,'PSL-IO'!$H:$H,0))), 0, INDEX('PSL-IO'!$I:$I,MATCH($A3,'PSL-IO'!$H:$H,0)))</f>
        <v>0</v>
      </c>
      <c r="L3"/>
      <c r="M3" s="11">
        <f>SUM(H3:K3)</f>
        <v>2</v>
      </c>
      <c r="N3" s="11">
        <f>M3*2</f>
        <v>4</v>
      </c>
      <c r="P3" s="13">
        <f>F3-N3</f>
        <v>2</v>
      </c>
      <c r="Q3" s="9">
        <f>IF((-1*P3*E3)&lt;=0,0,-1*P3*E3)</f>
        <v>0</v>
      </c>
      <c r="R3" s="9"/>
      <c r="S3" s="13">
        <f>P3-M3</f>
        <v>0</v>
      </c>
      <c r="U3" s="4">
        <f t="shared" ref="U3:U31" si="0">MAX(-1*S3*E3,0)</f>
        <v>0</v>
      </c>
    </row>
    <row r="4" spans="1:21">
      <c r="A4" t="s">
        <v>531</v>
      </c>
      <c r="B4" t="s">
        <v>682</v>
      </c>
      <c r="C4" t="s">
        <v>212</v>
      </c>
      <c r="D4" t="s">
        <v>87</v>
      </c>
      <c r="E4" s="14">
        <v>70</v>
      </c>
      <c r="F4">
        <v>120</v>
      </c>
      <c r="H4">
        <f>IF(ISNA(INDEX(ISCT1!$H:$H,MATCH($A4,ISCT1!$G:$G,0))), 0, INDEX(ISCT1!$H:$H,MATCH($A4,ISCT1!$G:$G,0)))</f>
        <v>5</v>
      </c>
      <c r="I4">
        <f>IF(ISNA(INDEX(ISCTEY!$I:$I,MATCH($A4,ISCTEY!$H:$H,0))), 0, INDEX(ISCTEY!$I:$I,MATCH($A4,ISCTEY!$H:$H,0)))</f>
        <v>12</v>
      </c>
      <c r="J4">
        <f>IF(ISNA(INDEX(ISCTEX!$I:$I,MATCH($A4,ISCTEX!$H:$H,0))), 0, INDEX(ISCTEX!$I:$I,MATCH($A4,ISCTEX!$H:$H,0)))</f>
        <v>13</v>
      </c>
      <c r="K4">
        <f>IF(ISNA(INDEX('PSL-IO'!$I:$I,MATCH($A4,'PSL-IO'!$H:$H,0))), 0, INDEX('PSL-IO'!$I:$I,MATCH($A4,'PSL-IO'!$H:$H,0)))</f>
        <v>0</v>
      </c>
      <c r="M4" s="11">
        <f t="shared" ref="M4:M24" si="1">SUM(H4:K4)</f>
        <v>30</v>
      </c>
      <c r="N4" s="11">
        <f t="shared" ref="N4:N24" si="2">M4*2</f>
        <v>60</v>
      </c>
      <c r="P4" s="13">
        <f t="shared" ref="P4:P24" si="3">F4-N4</f>
        <v>60</v>
      </c>
      <c r="Q4" s="9">
        <f t="shared" ref="Q4:Q31" si="4">IF((-1*P4*E4)&lt;=0,0,-1*P4*E4)</f>
        <v>0</v>
      </c>
      <c r="R4" s="9"/>
      <c r="S4" s="13">
        <f>P4-M4</f>
        <v>30</v>
      </c>
      <c r="U4" s="4">
        <f t="shared" si="0"/>
        <v>0</v>
      </c>
    </row>
    <row r="5" spans="1:21">
      <c r="A5" t="s">
        <v>532</v>
      </c>
      <c r="B5" t="s">
        <v>682</v>
      </c>
      <c r="C5" t="s">
        <v>213</v>
      </c>
      <c r="E5" s="14">
        <v>250</v>
      </c>
      <c r="F5">
        <v>55</v>
      </c>
      <c r="H5">
        <f>IF(ISNA(INDEX(ISCT1!$H:$H,MATCH($A5,ISCT1!$G:$G,0))), 0, INDEX(ISCT1!$H:$H,MATCH($A5,ISCT1!$G:$G,0)))</f>
        <v>2</v>
      </c>
      <c r="I5">
        <f>IF(ISNA(INDEX(ISCTEY!$I:$I,MATCH($A5,ISCTEY!$H:$H,0))), 0, INDEX(ISCTEY!$I:$I,MATCH($A5,ISCTEY!$H:$H,0)))</f>
        <v>5</v>
      </c>
      <c r="J5">
        <f>IF(ISNA(INDEX(ISCTEX!$I:$I,MATCH($A5,ISCTEX!$H:$H,0))), 0, INDEX(ISCTEX!$I:$I,MATCH($A5,ISCTEX!$H:$H,0)))</f>
        <v>5</v>
      </c>
      <c r="K5">
        <f>IF(ISNA(INDEX('PSL-IO'!$I:$I,MATCH($A5,'PSL-IO'!$H:$H,0))), 0, INDEX('PSL-IO'!$I:$I,MATCH($A5,'PSL-IO'!$H:$H,0)))</f>
        <v>0</v>
      </c>
      <c r="M5" s="11">
        <f t="shared" si="1"/>
        <v>12</v>
      </c>
      <c r="N5" s="11">
        <f t="shared" si="2"/>
        <v>24</v>
      </c>
      <c r="P5" s="13">
        <f t="shared" si="3"/>
        <v>31</v>
      </c>
      <c r="Q5" s="9">
        <f t="shared" si="4"/>
        <v>0</v>
      </c>
      <c r="R5" s="9"/>
      <c r="S5" s="13">
        <f t="shared" ref="S5:S83" si="5">P5-M5</f>
        <v>19</v>
      </c>
      <c r="U5" s="4">
        <f t="shared" si="0"/>
        <v>0</v>
      </c>
    </row>
    <row r="6" spans="1:21">
      <c r="E6" s="14"/>
      <c r="M6" s="11"/>
      <c r="N6" s="11"/>
      <c r="P6" s="13"/>
      <c r="Q6" s="9">
        <f t="shared" si="4"/>
        <v>0</v>
      </c>
      <c r="R6" s="9"/>
      <c r="S6" s="13">
        <f t="shared" si="5"/>
        <v>0</v>
      </c>
      <c r="U6" s="4">
        <f t="shared" si="0"/>
        <v>0</v>
      </c>
    </row>
    <row r="7" spans="1:21">
      <c r="A7" t="s">
        <v>156</v>
      </c>
      <c r="B7" t="s">
        <v>682</v>
      </c>
      <c r="C7" t="s">
        <v>162</v>
      </c>
      <c r="E7" s="14">
        <v>470</v>
      </c>
      <c r="F7">
        <v>12</v>
      </c>
      <c r="H7">
        <f>IF(ISNA(INDEX(ISCT1!$H:$H,MATCH($A7,ISCT1!$G:$G,0))), 0, INDEX(ISCT1!$H:$H,MATCH($A7,ISCT1!$G:$G,0)))</f>
        <v>2</v>
      </c>
      <c r="I7">
        <f>IF(ISNA(INDEX(ISCTEY!$I:$I,MATCH($A7,ISCTEY!$H:$H,0))), 0, INDEX(ISCTEY!$I:$I,MATCH($A7,ISCTEY!$H:$H,0)))</f>
        <v>1</v>
      </c>
      <c r="J7">
        <f>IF(ISNA(INDEX(ISCTEX!$I:$I,MATCH($A7,ISCTEX!$H:$H,0))), 0, INDEX(ISCTEX!$I:$I,MATCH($A7,ISCTEX!$H:$H,0)))</f>
        <v>1</v>
      </c>
      <c r="K7">
        <f>IF(ISNA(INDEX('PSL-IO'!$I:$I,MATCH($A7,'PSL-IO'!$H:$H,0))), 0, INDEX('PSL-IO'!$I:$I,MATCH($A7,'PSL-IO'!$H:$H,0)))</f>
        <v>0</v>
      </c>
      <c r="M7" s="11">
        <f t="shared" si="1"/>
        <v>4</v>
      </c>
      <c r="N7" s="11">
        <f t="shared" si="2"/>
        <v>8</v>
      </c>
      <c r="P7" s="13">
        <f t="shared" si="3"/>
        <v>4</v>
      </c>
      <c r="Q7" s="9">
        <f t="shared" si="4"/>
        <v>0</v>
      </c>
      <c r="R7" s="9"/>
      <c r="S7" s="13">
        <f t="shared" si="5"/>
        <v>0</v>
      </c>
      <c r="U7" s="4">
        <f t="shared" si="0"/>
        <v>0</v>
      </c>
    </row>
    <row r="8" spans="1:21">
      <c r="A8" t="s">
        <v>222</v>
      </c>
      <c r="B8" t="s">
        <v>682</v>
      </c>
      <c r="C8" t="s">
        <v>219</v>
      </c>
      <c r="E8" s="14">
        <v>185</v>
      </c>
      <c r="F8">
        <v>30</v>
      </c>
      <c r="H8">
        <f>IF(ISNA(INDEX(ISCT1!$H:$H,MATCH($A8,ISCT1!$G:$G,0))), 0, INDEX(ISCT1!$H:$H,MATCH($A8,ISCT1!$G:$G,0)))</f>
        <v>3</v>
      </c>
      <c r="I8">
        <f>IF(ISNA(INDEX(ISCTEY!$I:$I,MATCH($A8,ISCTEY!$H:$H,0))), 0, INDEX(ISCTEY!$I:$I,MATCH($A8,ISCTEY!$H:$H,0)))</f>
        <v>1</v>
      </c>
      <c r="J8">
        <f>IF(ISNA(INDEX(ISCTEX!$I:$I,MATCH($A8,ISCTEX!$H:$H,0))), 0, INDEX(ISCTEX!$I:$I,MATCH($A8,ISCTEX!$H:$H,0)))</f>
        <v>1</v>
      </c>
      <c r="K8">
        <f>IF(ISNA(INDEX('PSL-IO'!$I:$I,MATCH($A8,'PSL-IO'!$H:$H,0))), 0, INDEX('PSL-IO'!$I:$I,MATCH($A8,'PSL-IO'!$H:$H,0)))</f>
        <v>0</v>
      </c>
      <c r="M8" s="11">
        <f t="shared" si="1"/>
        <v>5</v>
      </c>
      <c r="N8" s="11">
        <f t="shared" si="2"/>
        <v>10</v>
      </c>
      <c r="P8" s="13">
        <f t="shared" si="3"/>
        <v>20</v>
      </c>
      <c r="Q8" s="9">
        <f t="shared" si="4"/>
        <v>0</v>
      </c>
      <c r="R8" s="9"/>
      <c r="S8" s="13">
        <f t="shared" si="5"/>
        <v>15</v>
      </c>
      <c r="U8" s="4">
        <f t="shared" si="0"/>
        <v>0</v>
      </c>
    </row>
    <row r="9" spans="1:21">
      <c r="A9" t="s">
        <v>680</v>
      </c>
      <c r="B9" t="s">
        <v>682</v>
      </c>
      <c r="C9" t="s">
        <v>223</v>
      </c>
      <c r="E9" s="14">
        <v>375</v>
      </c>
      <c r="F9">
        <v>30</v>
      </c>
      <c r="H9">
        <f>IF(ISNA(INDEX(ISCT1!$H:$H,MATCH($A9,ISCT1!$G:$G,0))), 0, INDEX(ISCT1!$H:$H,MATCH($A9,ISCT1!$G:$G,0)))</f>
        <v>0</v>
      </c>
      <c r="I9">
        <f>IF(ISNA(INDEX(ISCTEY!$I:$I,MATCH($A9,ISCTEY!$H:$H,0))), 0, INDEX(ISCTEY!$I:$I,MATCH($A9,ISCTEY!$H:$H,0)))</f>
        <v>0</v>
      </c>
      <c r="J9">
        <f>IF(ISNA(INDEX(ISCTEX!$I:$I,MATCH($A9,ISCTEX!$H:$H,0))), 0, INDEX(ISCTEX!$I:$I,MATCH($A9,ISCTEX!$H:$H,0)))</f>
        <v>0</v>
      </c>
      <c r="K9">
        <f>IF(ISNA(INDEX('PSL-IO'!$I:$I,MATCH($A9,'PSL-IO'!$H:$H,0))), 0, INDEX('PSL-IO'!$I:$I,MATCH($A9,'PSL-IO'!$H:$H,0)))</f>
        <v>0</v>
      </c>
      <c r="M9" s="11">
        <f t="shared" si="1"/>
        <v>0</v>
      </c>
      <c r="N9" s="11">
        <f t="shared" si="2"/>
        <v>0</v>
      </c>
      <c r="P9" s="13">
        <f t="shared" si="3"/>
        <v>30</v>
      </c>
      <c r="Q9" s="9">
        <f t="shared" si="4"/>
        <v>0</v>
      </c>
      <c r="R9" s="9"/>
      <c r="S9" s="13">
        <f t="shared" si="5"/>
        <v>30</v>
      </c>
      <c r="U9" s="4">
        <f t="shared" si="0"/>
        <v>0</v>
      </c>
    </row>
    <row r="10" spans="1:21">
      <c r="A10" t="s">
        <v>372</v>
      </c>
      <c r="B10" t="s">
        <v>454</v>
      </c>
      <c r="C10" t="s">
        <v>373</v>
      </c>
      <c r="E10" s="14">
        <v>275</v>
      </c>
      <c r="F10">
        <v>15</v>
      </c>
      <c r="H10">
        <f>IF(ISNA(INDEX(ISCT1!$H:$H,MATCH($A10,ISCT1!$G:$G,0))), 0, INDEX(ISCT1!$H:$H,MATCH($A10,ISCT1!$G:$G,0)))</f>
        <v>0</v>
      </c>
      <c r="I10">
        <f>IF(ISNA(INDEX(ISCTEY!$I:$I,MATCH($A10,ISCTEY!$H:$H,0))), 0, INDEX(ISCTEY!$I:$I,MATCH($A10,ISCTEY!$H:$H,0)))</f>
        <v>0</v>
      </c>
      <c r="J10">
        <f>IF(ISNA(INDEX(ISCTEX!$I:$I,MATCH($A10,ISCTEX!$H:$H,0))), 0, INDEX(ISCTEX!$I:$I,MATCH($A10,ISCTEX!$H:$H,0)))</f>
        <v>0</v>
      </c>
      <c r="K10">
        <f>IF(ISNA(INDEX('PSL-IO'!$I:$I,MATCH($A10,'PSL-IO'!$H:$H,0))), 0, INDEX('PSL-IO'!$I:$I,MATCH($A10,'PSL-IO'!$H:$H,0)))</f>
        <v>0</v>
      </c>
      <c r="M10" s="11">
        <f t="shared" si="1"/>
        <v>0</v>
      </c>
      <c r="N10" s="11">
        <f t="shared" si="2"/>
        <v>0</v>
      </c>
      <c r="P10" s="13">
        <f t="shared" si="3"/>
        <v>15</v>
      </c>
      <c r="Q10" s="9">
        <f t="shared" si="4"/>
        <v>0</v>
      </c>
      <c r="R10" s="9"/>
      <c r="S10" s="13">
        <f t="shared" si="5"/>
        <v>15</v>
      </c>
      <c r="U10" s="4">
        <f t="shared" si="0"/>
        <v>0</v>
      </c>
    </row>
    <row r="11" spans="1:21">
      <c r="A11" t="s">
        <v>296</v>
      </c>
      <c r="B11" t="s">
        <v>454</v>
      </c>
      <c r="C11" t="s">
        <v>297</v>
      </c>
      <c r="E11" s="14">
        <v>400</v>
      </c>
      <c r="F11">
        <v>12</v>
      </c>
      <c r="H11">
        <f>IF(ISNA(INDEX(ISCT1!$H:$H,MATCH($A11,ISCT1!$G:$G,0))), 0, INDEX(ISCT1!$H:$H,MATCH($A11,ISCT1!$G:$G,0)))</f>
        <v>0</v>
      </c>
      <c r="I11">
        <f>IF(ISNA(INDEX(ISCTEY!$I:$I,MATCH($A11,ISCTEY!$H:$H,0))), 0, INDEX(ISCTEY!$I:$I,MATCH($A11,ISCTEY!$H:$H,0)))</f>
        <v>0</v>
      </c>
      <c r="J11">
        <f>IF(ISNA(INDEX(ISCTEX!$I:$I,MATCH($A11,ISCTEX!$H:$H,0))), 0, INDEX(ISCTEX!$I:$I,MATCH($A11,ISCTEX!$H:$H,0)))</f>
        <v>0</v>
      </c>
      <c r="K11">
        <f>IF(ISNA(INDEX('PSL-IO'!$I:$I,MATCH($A11,'PSL-IO'!$H:$H,0))), 0, INDEX('PSL-IO'!$I:$I,MATCH($A11,'PSL-IO'!$H:$H,0)))</f>
        <v>0</v>
      </c>
      <c r="M11" s="11">
        <f t="shared" si="1"/>
        <v>0</v>
      </c>
      <c r="N11" s="11">
        <f t="shared" si="2"/>
        <v>0</v>
      </c>
      <c r="P11" s="13">
        <f t="shared" si="3"/>
        <v>12</v>
      </c>
      <c r="Q11" s="9">
        <f t="shared" si="4"/>
        <v>0</v>
      </c>
      <c r="R11" s="9"/>
      <c r="S11" s="13">
        <f t="shared" si="5"/>
        <v>12</v>
      </c>
      <c r="U11" s="4">
        <f t="shared" si="0"/>
        <v>0</v>
      </c>
    </row>
    <row r="12" spans="1:21">
      <c r="A12" t="s">
        <v>292</v>
      </c>
      <c r="B12" t="s">
        <v>682</v>
      </c>
      <c r="C12" t="s">
        <v>295</v>
      </c>
      <c r="E12" s="14">
        <v>225</v>
      </c>
      <c r="F12">
        <v>12</v>
      </c>
      <c r="H12">
        <f>IF(ISNA(INDEX(ISCT1!$H:$H,MATCH($A12,ISCT1!$G:$G,0))), 0, INDEX(ISCT1!$H:$H,MATCH($A12,ISCT1!$G:$G,0)))</f>
        <v>0</v>
      </c>
      <c r="I12">
        <f>IF(ISNA(INDEX(ISCTEY!$I:$I,MATCH($A12,ISCTEY!$H:$H,0))), 0, INDEX(ISCTEY!$I:$I,MATCH($A12,ISCTEY!$H:$H,0)))</f>
        <v>0</v>
      </c>
      <c r="J12">
        <f>IF(ISNA(INDEX(ISCTEX!$I:$I,MATCH($A12,ISCTEX!$H:$H,0))), 0, INDEX(ISCTEX!$I:$I,MATCH($A12,ISCTEX!$H:$H,0)))</f>
        <v>0</v>
      </c>
      <c r="K12">
        <f>IF(ISNA(INDEX('PSL-IO'!$I:$I,MATCH($A12,'PSL-IO'!$H:$H,0))), 0, INDEX('PSL-IO'!$I:$I,MATCH($A12,'PSL-IO'!$H:$H,0)))</f>
        <v>0</v>
      </c>
      <c r="M12" s="11">
        <f t="shared" si="1"/>
        <v>0</v>
      </c>
      <c r="N12" s="11">
        <f t="shared" si="2"/>
        <v>0</v>
      </c>
      <c r="P12" s="13">
        <f t="shared" si="3"/>
        <v>12</v>
      </c>
      <c r="Q12" s="9">
        <f t="shared" si="4"/>
        <v>0</v>
      </c>
      <c r="R12" s="9"/>
      <c r="S12" s="13">
        <f t="shared" si="5"/>
        <v>12</v>
      </c>
      <c r="U12" s="4">
        <f t="shared" si="0"/>
        <v>0</v>
      </c>
    </row>
    <row r="13" spans="1:21">
      <c r="E13" s="14"/>
      <c r="M13" s="11"/>
      <c r="N13" s="11"/>
      <c r="P13" s="13"/>
      <c r="Q13" s="9">
        <f t="shared" si="4"/>
        <v>0</v>
      </c>
      <c r="R13" s="9"/>
      <c r="S13" s="13">
        <f t="shared" si="5"/>
        <v>0</v>
      </c>
      <c r="U13" s="4">
        <f t="shared" si="0"/>
        <v>0</v>
      </c>
    </row>
    <row r="14" spans="1:21">
      <c r="A14" t="s">
        <v>530</v>
      </c>
      <c r="B14" t="s">
        <v>682</v>
      </c>
      <c r="C14" t="s">
        <v>226</v>
      </c>
      <c r="E14" s="14">
        <v>675</v>
      </c>
      <c r="F14">
        <v>25</v>
      </c>
      <c r="H14">
        <f>IF(ISNA(INDEX(ISCT1!$H:$H,MATCH($A14,ISCT1!$G:$G,0))), 0, INDEX(ISCT1!$H:$H,MATCH($A14,ISCT1!$G:$G,0)))</f>
        <v>1</v>
      </c>
      <c r="I14">
        <f>IF(ISNA(INDEX(ISCTEY!$I:$I,MATCH($A14,ISCTEY!$H:$H,0))), 0, INDEX(ISCTEY!$I:$I,MATCH($A14,ISCTEY!$H:$H,0)))</f>
        <v>0</v>
      </c>
      <c r="J14">
        <f>IF(ISNA(INDEX(ISCTEX!$I:$I,MATCH($A14,ISCTEX!$H:$H,0))), 0, INDEX(ISCTEX!$I:$I,MATCH($A14,ISCTEX!$H:$H,0)))</f>
        <v>0</v>
      </c>
      <c r="K14">
        <f>IF(ISNA(INDEX('PSL-IO'!$I:$I,MATCH($A14,'PSL-IO'!$H:$H,0))), 0, INDEX('PSL-IO'!$I:$I,MATCH($A14,'PSL-IO'!$H:$H,0)))</f>
        <v>0</v>
      </c>
      <c r="M14" s="11">
        <f t="shared" si="1"/>
        <v>1</v>
      </c>
      <c r="N14" s="11">
        <f t="shared" si="2"/>
        <v>2</v>
      </c>
      <c r="P14" s="13">
        <f t="shared" si="3"/>
        <v>23</v>
      </c>
      <c r="Q14" s="9">
        <f t="shared" si="4"/>
        <v>0</v>
      </c>
      <c r="R14" s="9"/>
      <c r="S14" s="13">
        <f t="shared" si="5"/>
        <v>22</v>
      </c>
      <c r="U14" s="4">
        <f t="shared" si="0"/>
        <v>0</v>
      </c>
    </row>
    <row r="15" spans="1:21">
      <c r="A15" t="s">
        <v>499</v>
      </c>
      <c r="B15" t="s">
        <v>682</v>
      </c>
      <c r="C15" t="s">
        <v>227</v>
      </c>
      <c r="E15" s="14">
        <v>375</v>
      </c>
      <c r="F15">
        <v>40</v>
      </c>
      <c r="H15">
        <f>IF(ISNA(INDEX(ISCT1!$H:$H,MATCH($A15,ISCT1!$G:$G,0))), 0, INDEX(ISCT1!$H:$H,MATCH($A15,ISCT1!$G:$G,0)))</f>
        <v>1</v>
      </c>
      <c r="I15">
        <f>IF(ISNA(INDEX(ISCTEY!$I:$I,MATCH($A15,ISCTEY!$H:$H,0))), 0, INDEX(ISCTEY!$I:$I,MATCH($A15,ISCTEY!$H:$H,0)))</f>
        <v>4</v>
      </c>
      <c r="J15">
        <f>IF(ISNA(INDEX(ISCTEX!$I:$I,MATCH($A15,ISCTEX!$H:$H,0))), 0, INDEX(ISCTEX!$I:$I,MATCH($A15,ISCTEX!$H:$H,0)))</f>
        <v>4</v>
      </c>
      <c r="K15">
        <f>IF(ISNA(INDEX('PSL-IO'!$I:$I,MATCH($A15,'PSL-IO'!$H:$H,0))), 0, INDEX('PSL-IO'!$I:$I,MATCH($A15,'PSL-IO'!$H:$H,0)))</f>
        <v>0</v>
      </c>
      <c r="M15" s="11">
        <f t="shared" si="1"/>
        <v>9</v>
      </c>
      <c r="N15" s="11">
        <f t="shared" si="2"/>
        <v>18</v>
      </c>
      <c r="P15" s="13">
        <f t="shared" si="3"/>
        <v>22</v>
      </c>
      <c r="Q15" s="9">
        <f t="shared" si="4"/>
        <v>0</v>
      </c>
      <c r="R15" s="9"/>
      <c r="S15" s="13">
        <f t="shared" si="5"/>
        <v>13</v>
      </c>
      <c r="U15" s="4">
        <f t="shared" si="0"/>
        <v>0</v>
      </c>
    </row>
    <row r="16" spans="1:21">
      <c r="A16" t="s">
        <v>547</v>
      </c>
      <c r="B16" t="s">
        <v>682</v>
      </c>
      <c r="C16" t="s">
        <v>228</v>
      </c>
      <c r="E16" s="14">
        <v>575</v>
      </c>
      <c r="F16">
        <v>15</v>
      </c>
      <c r="H16">
        <f>IF(ISNA(INDEX(ISCT1!$H:$H,MATCH($A16,ISCT1!$G:$G,0))), 0, INDEX(ISCT1!$H:$H,MATCH($A16,ISCT1!$G:$G,0)))</f>
        <v>0</v>
      </c>
      <c r="I16">
        <f>IF(ISNA(INDEX(ISCTEY!$I:$I,MATCH($A16,ISCTEY!$H:$H,0))), 0, INDEX(ISCTEY!$I:$I,MATCH($A16,ISCTEY!$H:$H,0)))</f>
        <v>1</v>
      </c>
      <c r="J16">
        <f>IF(ISNA(INDEX(ISCTEX!$I:$I,MATCH($A16,ISCTEX!$H:$H,0))), 0, INDEX(ISCTEX!$I:$I,MATCH($A16,ISCTEX!$H:$H,0)))</f>
        <v>1</v>
      </c>
      <c r="K16">
        <f>IF(ISNA(INDEX('PSL-IO'!$I:$I,MATCH($A16,'PSL-IO'!$H:$H,0))), 0, INDEX('PSL-IO'!$I:$I,MATCH($A16,'PSL-IO'!$H:$H,0)))</f>
        <v>0</v>
      </c>
      <c r="M16" s="11">
        <f t="shared" si="1"/>
        <v>2</v>
      </c>
      <c r="N16" s="11">
        <f t="shared" si="2"/>
        <v>4</v>
      </c>
      <c r="P16" s="13">
        <f t="shared" si="3"/>
        <v>11</v>
      </c>
      <c r="Q16" s="9">
        <f t="shared" si="4"/>
        <v>0</v>
      </c>
      <c r="R16" s="9"/>
      <c r="S16" s="13">
        <f t="shared" si="5"/>
        <v>9</v>
      </c>
      <c r="U16" s="4">
        <f t="shared" si="0"/>
        <v>0</v>
      </c>
    </row>
    <row r="17" spans="1:22">
      <c r="A17" t="s">
        <v>220</v>
      </c>
      <c r="B17" t="s">
        <v>682</v>
      </c>
      <c r="C17" t="s">
        <v>221</v>
      </c>
      <c r="E17" s="14">
        <v>725</v>
      </c>
      <c r="F17">
        <v>10</v>
      </c>
      <c r="H17">
        <f>IF(ISNA(INDEX(ISCT1!$H:$H,MATCH($A17,ISCT1!$G:$G,0))), 0, INDEX(ISCT1!$H:$H,MATCH($A17,ISCT1!$G:$G,0)))</f>
        <v>1</v>
      </c>
      <c r="I17">
        <f>IF(ISNA(INDEX(ISCTEY!$I:$I,MATCH($A17,ISCTEY!$H:$H,0))), 0, INDEX(ISCTEY!$I:$I,MATCH($A17,ISCTEY!$H:$H,0)))</f>
        <v>0</v>
      </c>
      <c r="J17">
        <f>IF(ISNA(INDEX(ISCTEX!$I:$I,MATCH($A17,ISCTEX!$H:$H,0))), 0, INDEX(ISCTEX!$I:$I,MATCH($A17,ISCTEX!$H:$H,0)))</f>
        <v>0</v>
      </c>
      <c r="K17">
        <f>IF(ISNA(INDEX('PSL-IO'!$I:$I,MATCH($A17,'PSL-IO'!$H:$H,0))), 0, INDEX('PSL-IO'!$I:$I,MATCH($A17,'PSL-IO'!$H:$H,0)))</f>
        <v>0</v>
      </c>
      <c r="M17" s="11">
        <f t="shared" si="1"/>
        <v>1</v>
      </c>
      <c r="N17" s="11">
        <f t="shared" si="2"/>
        <v>2</v>
      </c>
      <c r="P17" s="13">
        <f t="shared" si="3"/>
        <v>8</v>
      </c>
      <c r="Q17" s="9">
        <f t="shared" si="4"/>
        <v>0</v>
      </c>
      <c r="R17" s="9"/>
      <c r="S17" s="13">
        <f t="shared" si="5"/>
        <v>7</v>
      </c>
      <c r="U17" s="4">
        <f t="shared" si="0"/>
        <v>0</v>
      </c>
    </row>
    <row r="18" spans="1:22">
      <c r="E18" s="14"/>
      <c r="M18" s="11"/>
      <c r="N18" s="11"/>
      <c r="P18" s="13"/>
      <c r="Q18" s="9">
        <f t="shared" si="4"/>
        <v>0</v>
      </c>
      <c r="R18" s="9"/>
      <c r="S18" s="13">
        <f t="shared" si="5"/>
        <v>0</v>
      </c>
      <c r="U18" s="4">
        <f t="shared" si="0"/>
        <v>0</v>
      </c>
    </row>
    <row r="19" spans="1:22">
      <c r="A19" t="s">
        <v>563</v>
      </c>
      <c r="B19" t="s">
        <v>682</v>
      </c>
      <c r="C19" t="s">
        <v>298</v>
      </c>
      <c r="E19" s="14">
        <v>70</v>
      </c>
      <c r="F19">
        <v>100</v>
      </c>
      <c r="H19">
        <f>IF(ISNA(INDEX(ISCT1!$H:$H,MATCH($A19,ISCT1!$G:$G,0))), 0, INDEX(ISCT1!$H:$H,MATCH($A19,ISCT1!$G:$G,0)))</f>
        <v>3</v>
      </c>
      <c r="I19">
        <f>IF(ISNA(INDEX(ISCTEY!$I:$I,MATCH($A19,ISCTEY!$H:$H,0))), 0, INDEX(ISCTEY!$I:$I,MATCH($A19,ISCTEY!$H:$H,0)))</f>
        <v>4</v>
      </c>
      <c r="J19">
        <f>IF(ISNA(INDEX(ISCTEX!$I:$I,MATCH($A19,ISCTEX!$H:$H,0))), 0, INDEX(ISCTEX!$I:$I,MATCH($A19,ISCTEX!$H:$H,0)))</f>
        <v>4</v>
      </c>
      <c r="K19">
        <f>IF(ISNA(INDEX('PSL-IO'!$I:$I,MATCH($A19,'PSL-IO'!$H:$H,0))), 0, INDEX('PSL-IO'!$I:$I,MATCH($A19,'PSL-IO'!$H:$H,0)))</f>
        <v>8</v>
      </c>
      <c r="M19" s="11">
        <f t="shared" si="1"/>
        <v>19</v>
      </c>
      <c r="N19" s="11">
        <f t="shared" si="2"/>
        <v>38</v>
      </c>
      <c r="P19" s="13">
        <f t="shared" si="3"/>
        <v>62</v>
      </c>
      <c r="Q19" s="9">
        <f t="shared" si="4"/>
        <v>0</v>
      </c>
      <c r="R19" s="9"/>
      <c r="S19" s="13">
        <f t="shared" si="5"/>
        <v>43</v>
      </c>
      <c r="U19" s="4">
        <f t="shared" si="0"/>
        <v>0</v>
      </c>
    </row>
    <row r="20" spans="1:22">
      <c r="A20" t="s">
        <v>564</v>
      </c>
      <c r="B20" t="s">
        <v>682</v>
      </c>
      <c r="C20" t="s">
        <v>299</v>
      </c>
      <c r="E20" s="14">
        <v>325</v>
      </c>
      <c r="F20">
        <v>20</v>
      </c>
      <c r="H20">
        <f>IF(ISNA(INDEX(ISCT1!$H:$H,MATCH($A20,ISCT1!$G:$G,0))), 0, INDEX(ISCT1!$H:$H,MATCH($A20,ISCT1!$G:$G,0)))</f>
        <v>2</v>
      </c>
      <c r="I20">
        <f>IF(ISNA(INDEX(ISCTEY!$I:$I,MATCH($A20,ISCTEY!$H:$H,0))), 0, INDEX(ISCTEY!$I:$I,MATCH($A20,ISCTEY!$H:$H,0)))</f>
        <v>2</v>
      </c>
      <c r="J20">
        <f>IF(ISNA(INDEX(ISCTEX!$I:$I,MATCH($A20,ISCTEX!$H:$H,0))), 0, INDEX(ISCTEX!$I:$I,MATCH($A20,ISCTEX!$H:$H,0)))</f>
        <v>2</v>
      </c>
      <c r="K20">
        <f>IF(ISNA(INDEX('PSL-IO'!$I:$I,MATCH($A20,'PSL-IO'!$H:$H,0))), 0, INDEX('PSL-IO'!$I:$I,MATCH($A20,'PSL-IO'!$H:$H,0)))</f>
        <v>0</v>
      </c>
      <c r="M20" s="11">
        <f t="shared" si="1"/>
        <v>6</v>
      </c>
      <c r="N20" s="11">
        <f t="shared" si="2"/>
        <v>12</v>
      </c>
      <c r="P20" s="13">
        <f t="shared" si="3"/>
        <v>8</v>
      </c>
      <c r="Q20" s="9">
        <f t="shared" si="4"/>
        <v>0</v>
      </c>
      <c r="R20" s="9"/>
      <c r="S20" s="13">
        <f t="shared" si="5"/>
        <v>2</v>
      </c>
      <c r="U20" s="4">
        <f t="shared" si="0"/>
        <v>0</v>
      </c>
    </row>
    <row r="21" spans="1:22">
      <c r="E21" s="14"/>
      <c r="M21" s="11"/>
      <c r="N21" s="11"/>
      <c r="P21" s="13"/>
      <c r="Q21" s="9">
        <f t="shared" si="4"/>
        <v>0</v>
      </c>
      <c r="R21" s="9"/>
      <c r="S21" s="13">
        <f t="shared" si="5"/>
        <v>0</v>
      </c>
      <c r="U21" s="4">
        <f t="shared" si="0"/>
        <v>0</v>
      </c>
    </row>
    <row r="22" spans="1:22">
      <c r="A22" t="s">
        <v>368</v>
      </c>
      <c r="B22" t="s">
        <v>682</v>
      </c>
      <c r="C22" t="s">
        <v>285</v>
      </c>
      <c r="E22" s="14">
        <v>400</v>
      </c>
      <c r="F22">
        <v>12</v>
      </c>
      <c r="H22">
        <f>IF(ISNA(INDEX(ISCT1!$H:$H,MATCH($A22,ISCT1!$G:$G,0))), 0, INDEX(ISCT1!$H:$H,MATCH($A22,ISCT1!$G:$G,0)))</f>
        <v>1</v>
      </c>
      <c r="I22">
        <f>IF(ISNA(INDEX(ISCTEY!$I:$I,MATCH($A22,ISCTEY!$H:$H,0))), 0, INDEX(ISCTEY!$I:$I,MATCH($A22,ISCTEY!$H:$H,0)))</f>
        <v>1</v>
      </c>
      <c r="J22">
        <f>IF(ISNA(INDEX(ISCTEX!$I:$I,MATCH($A22,ISCTEX!$H:$H,0))), 0, INDEX(ISCTEX!$I:$I,MATCH($A22,ISCTEX!$H:$H,0)))</f>
        <v>1</v>
      </c>
      <c r="K22">
        <f>IF(ISNA(INDEX('PSL-IO'!$I:$I,MATCH($A22,'PSL-IO'!$H:$H,0))), 0, INDEX('PSL-IO'!$I:$I,MATCH($A22,'PSL-IO'!$H:$H,0)))</f>
        <v>0</v>
      </c>
      <c r="M22" s="11">
        <f t="shared" si="1"/>
        <v>3</v>
      </c>
      <c r="N22" s="11">
        <f t="shared" si="2"/>
        <v>6</v>
      </c>
      <c r="P22" s="13">
        <f t="shared" si="3"/>
        <v>6</v>
      </c>
      <c r="Q22" s="9">
        <f t="shared" si="4"/>
        <v>0</v>
      </c>
      <c r="R22" s="9"/>
      <c r="S22" s="13">
        <f t="shared" si="5"/>
        <v>3</v>
      </c>
      <c r="U22" s="4">
        <f t="shared" si="0"/>
        <v>0</v>
      </c>
    </row>
    <row r="23" spans="1:22">
      <c r="A23" t="s">
        <v>284</v>
      </c>
      <c r="B23" t="s">
        <v>682</v>
      </c>
      <c r="C23" t="s">
        <v>367</v>
      </c>
      <c r="E23" s="14">
        <v>400</v>
      </c>
      <c r="F23">
        <v>12</v>
      </c>
      <c r="H23">
        <f>IF(ISNA(INDEX(ISCT1!$H:$H,MATCH($A23,ISCT1!$G:$G,0))), 0, INDEX(ISCT1!$H:$H,MATCH($A23,ISCT1!$G:$G,0)))</f>
        <v>0</v>
      </c>
      <c r="I23">
        <f>IF(ISNA(INDEX(ISCTEY!$I:$I,MATCH($A23,ISCTEY!$H:$H,0))), 0, INDEX(ISCTEY!$I:$I,MATCH($A23,ISCTEY!$H:$H,0)))</f>
        <v>1</v>
      </c>
      <c r="J23">
        <f>IF(ISNA(INDEX(ISCTEX!$I:$I,MATCH($A23,ISCTEX!$H:$H,0))), 0, INDEX(ISCTEX!$I:$I,MATCH($A23,ISCTEX!$H:$H,0)))</f>
        <v>1</v>
      </c>
      <c r="K23">
        <f>IF(ISNA(INDEX('PSL-IO'!$I:$I,MATCH($A23,'PSL-IO'!$H:$H,0))), 0, INDEX('PSL-IO'!$I:$I,MATCH($A23,'PSL-IO'!$H:$H,0)))</f>
        <v>0</v>
      </c>
      <c r="M23" s="11">
        <f t="shared" si="1"/>
        <v>2</v>
      </c>
      <c r="N23" s="11">
        <f t="shared" si="2"/>
        <v>4</v>
      </c>
      <c r="P23" s="13">
        <f t="shared" si="3"/>
        <v>8</v>
      </c>
      <c r="Q23" s="9">
        <f t="shared" si="4"/>
        <v>0</v>
      </c>
      <c r="R23" s="9"/>
      <c r="S23" s="13">
        <f t="shared" si="5"/>
        <v>6</v>
      </c>
      <c r="U23" s="4">
        <f t="shared" si="0"/>
        <v>0</v>
      </c>
    </row>
    <row r="24" spans="1:22">
      <c r="A24" t="s">
        <v>565</v>
      </c>
      <c r="B24" t="s">
        <v>682</v>
      </c>
      <c r="C24" t="s">
        <v>456</v>
      </c>
      <c r="E24" s="14">
        <v>185</v>
      </c>
      <c r="F24">
        <v>30</v>
      </c>
      <c r="H24">
        <f>IF(ISNA(INDEX(ISCT1!$H:$H,MATCH($A24,ISCT1!$G:$G,0))), 0, INDEX(ISCT1!$H:$H,MATCH($A24,ISCT1!$G:$G,0)))</f>
        <v>0</v>
      </c>
      <c r="I24">
        <f>IF(ISNA(INDEX(ISCTEY!$I:$I,MATCH($A24,ISCTEY!$H:$H,0))), 0, INDEX(ISCTEY!$I:$I,MATCH($A24,ISCTEY!$H:$H,0)))</f>
        <v>2</v>
      </c>
      <c r="J24">
        <f>IF(ISNA(INDEX(ISCTEX!$I:$I,MATCH($A24,ISCTEX!$H:$H,0))), 0, INDEX(ISCTEX!$I:$I,MATCH($A24,ISCTEX!$H:$H,0)))</f>
        <v>2</v>
      </c>
      <c r="K24">
        <f>IF(ISNA(INDEX('PSL-IO'!$I:$I,MATCH($A24,'PSL-IO'!$H:$H,0))), 0, INDEX('PSL-IO'!$I:$I,MATCH($A24,'PSL-IO'!$H:$H,0)))</f>
        <v>0</v>
      </c>
      <c r="M24" s="11">
        <f t="shared" si="1"/>
        <v>4</v>
      </c>
      <c r="N24" s="11">
        <f t="shared" si="2"/>
        <v>8</v>
      </c>
      <c r="P24" s="13">
        <f t="shared" si="3"/>
        <v>22</v>
      </c>
      <c r="Q24" s="9">
        <f t="shared" si="4"/>
        <v>0</v>
      </c>
      <c r="R24" s="9"/>
      <c r="S24" s="13">
        <f t="shared" si="5"/>
        <v>18</v>
      </c>
      <c r="U24" s="4">
        <f t="shared" si="0"/>
        <v>0</v>
      </c>
    </row>
    <row r="25" spans="1:22">
      <c r="A25" t="s">
        <v>540</v>
      </c>
      <c r="B25" t="s">
        <v>682</v>
      </c>
      <c r="C25" t="s">
        <v>611</v>
      </c>
      <c r="E25" s="14">
        <v>300</v>
      </c>
      <c r="M25" s="11"/>
      <c r="N25" s="11"/>
      <c r="P25" s="13"/>
      <c r="Q25" s="9">
        <f t="shared" si="4"/>
        <v>0</v>
      </c>
      <c r="R25" s="9"/>
      <c r="S25" s="13">
        <f t="shared" si="5"/>
        <v>0</v>
      </c>
      <c r="U25" s="4">
        <f t="shared" si="0"/>
        <v>0</v>
      </c>
    </row>
    <row r="26" spans="1:22">
      <c r="E26" s="14"/>
      <c r="Q26" s="9">
        <f t="shared" si="4"/>
        <v>0</v>
      </c>
      <c r="S26" s="13">
        <f t="shared" si="5"/>
        <v>0</v>
      </c>
      <c r="U26" s="4">
        <f t="shared" si="0"/>
        <v>0</v>
      </c>
    </row>
    <row r="27" spans="1:22">
      <c r="A27" t="s">
        <v>566</v>
      </c>
      <c r="B27" t="s">
        <v>682</v>
      </c>
      <c r="C27" t="s">
        <v>362</v>
      </c>
      <c r="E27" s="14">
        <v>562</v>
      </c>
      <c r="F27">
        <v>25</v>
      </c>
      <c r="H27">
        <f>IF(ISNA(INDEX(ISCT1!$H:$H,MATCH($A27,ISCT1!$G:$G,0))), 0, INDEX(ISCT1!$H:$H,MATCH($A27,ISCT1!$G:$G,0)))</f>
        <v>0</v>
      </c>
      <c r="I27">
        <f>IF(ISNA(INDEX(ISCTEY!$I:$I,MATCH($A27,ISCTEY!$H:$H,0))), 0, INDEX(ISCTEY!$I:$I,MATCH($A27,ISCTEY!$H:$H,0)))</f>
        <v>2</v>
      </c>
      <c r="J27">
        <f>IF(ISNA(INDEX(ISCTEX!$I:$I,MATCH($A27,ISCTEX!$H:$H,0))), 0, INDEX(ISCTEX!$I:$I,MATCH($A27,ISCTEX!$H:$H,0)))</f>
        <v>2</v>
      </c>
      <c r="K27">
        <f>IF(ISNA(INDEX('PSL-IO'!$I:$I,MATCH($A27,'PSL-IO'!$H:$H,0))), 0, INDEX('PSL-IO'!$I:$I,MATCH($A27,'PSL-IO'!$H:$H,0)))</f>
        <v>0</v>
      </c>
      <c r="M27" s="11">
        <f>SUM(H27:K27)</f>
        <v>4</v>
      </c>
      <c r="N27" s="11">
        <f>M27*2</f>
        <v>8</v>
      </c>
      <c r="P27" s="13">
        <f>F27-N27</f>
        <v>17</v>
      </c>
      <c r="Q27" s="9">
        <f t="shared" si="4"/>
        <v>0</v>
      </c>
      <c r="R27" s="9"/>
      <c r="S27" s="13">
        <f t="shared" si="5"/>
        <v>13</v>
      </c>
      <c r="U27" s="4">
        <f t="shared" si="0"/>
        <v>0</v>
      </c>
    </row>
    <row r="28" spans="1:22">
      <c r="A28" t="s">
        <v>88</v>
      </c>
      <c r="B28" t="s">
        <v>682</v>
      </c>
      <c r="C28" t="s">
        <v>570</v>
      </c>
      <c r="E28" s="14">
        <v>485</v>
      </c>
      <c r="F28">
        <v>40</v>
      </c>
      <c r="H28">
        <f>IF(ISNA(INDEX(ISCT1!$H:$H,MATCH($A28,ISCT1!$G:$G,0))), 0, INDEX(ISCT1!$H:$H,MATCH($A28,ISCT1!$G:$G,0)))</f>
        <v>1</v>
      </c>
      <c r="I28">
        <f>IF(ISNA(INDEX(ISCTEY!$I:$I,MATCH($A28,ISCTEY!$H:$H,0))), 0, INDEX(ISCTEY!$I:$I,MATCH($A28,ISCTEY!$H:$H,0)))</f>
        <v>2</v>
      </c>
      <c r="J28">
        <f>IF(ISNA(INDEX(ISCTEX!$I:$I,MATCH($A28,ISCTEX!$H:$H,0))), 0, INDEX(ISCTEX!$I:$I,MATCH($A28,ISCTEX!$H:$H,0)))</f>
        <v>2</v>
      </c>
      <c r="K28">
        <f>IF(ISNA(INDEX('PSL-IO'!$I:$I,MATCH($A28,'PSL-IO'!$H:$H,0))), 0, INDEX('PSL-IO'!$I:$I,MATCH($A28,'PSL-IO'!$H:$H,0)))</f>
        <v>1</v>
      </c>
      <c r="M28" s="11">
        <f>SUM(H28:K28)</f>
        <v>6</v>
      </c>
      <c r="N28" s="11">
        <f>M28*2</f>
        <v>12</v>
      </c>
      <c r="P28" s="13">
        <f>F28-N28</f>
        <v>28</v>
      </c>
      <c r="Q28" s="9">
        <f t="shared" si="4"/>
        <v>0</v>
      </c>
      <c r="R28" s="9"/>
      <c r="S28" s="13">
        <f t="shared" si="5"/>
        <v>22</v>
      </c>
      <c r="U28" s="4">
        <f t="shared" si="0"/>
        <v>0</v>
      </c>
    </row>
    <row r="29" spans="1:22">
      <c r="A29" t="s">
        <v>217</v>
      </c>
      <c r="B29" t="s">
        <v>682</v>
      </c>
      <c r="C29" t="s">
        <v>186</v>
      </c>
      <c r="E29" s="14">
        <v>485</v>
      </c>
      <c r="F29">
        <v>35</v>
      </c>
      <c r="H29">
        <f>IF(ISNA(INDEX(ISCT1!$H:$H,MATCH($A29,ISCT1!$G:$G,0))), 0, INDEX(ISCT1!$H:$H,MATCH($A29,ISCT1!$G:$G,0)))</f>
        <v>0</v>
      </c>
      <c r="I29">
        <f>IF(ISNA(INDEX(ISCTEY!$I:$I,MATCH($A29,ISCTEY!$H:$H,0))), 0, INDEX(ISCTEY!$I:$I,MATCH($A29,ISCTEY!$H:$H,0)))</f>
        <v>1</v>
      </c>
      <c r="J29">
        <f>IF(ISNA(INDEX(ISCTEX!$I:$I,MATCH($A29,ISCTEX!$H:$H,0))), 0, INDEX(ISCTEX!$I:$I,MATCH($A29,ISCTEX!$H:$H,0)))</f>
        <v>1</v>
      </c>
      <c r="K29">
        <f>IF(ISNA(INDEX('PSL-IO'!$I:$I,MATCH($A29,'PSL-IO'!$H:$H,0))), 0, INDEX('PSL-IO'!$I:$I,MATCH($A29,'PSL-IO'!$H:$H,0)))</f>
        <v>0</v>
      </c>
      <c r="M29" s="11">
        <f>SUM(H29:K29)</f>
        <v>2</v>
      </c>
      <c r="N29" s="11">
        <f>M29*2</f>
        <v>4</v>
      </c>
      <c r="P29" s="13">
        <f>F29-N29</f>
        <v>31</v>
      </c>
      <c r="Q29" s="9">
        <f t="shared" si="4"/>
        <v>0</v>
      </c>
      <c r="R29" s="9"/>
      <c r="S29" s="13">
        <f t="shared" si="5"/>
        <v>29</v>
      </c>
      <c r="U29" s="4">
        <f t="shared" si="0"/>
        <v>0</v>
      </c>
    </row>
    <row r="30" spans="1:22">
      <c r="E30" s="19"/>
      <c r="M30" s="11"/>
      <c r="N30" s="11"/>
      <c r="P30" s="13"/>
      <c r="Q30" s="9">
        <f t="shared" si="4"/>
        <v>0</v>
      </c>
      <c r="R30" s="9"/>
      <c r="S30" s="13"/>
      <c r="U30" s="4"/>
    </row>
    <row r="31" spans="1:22">
      <c r="A31" s="2" t="s">
        <v>195</v>
      </c>
      <c r="M31" s="11"/>
      <c r="N31" s="11"/>
      <c r="P31" s="13"/>
      <c r="Q31" s="9">
        <f t="shared" si="4"/>
        <v>0</v>
      </c>
      <c r="R31" s="9"/>
      <c r="S31" s="13">
        <f t="shared" si="5"/>
        <v>0</v>
      </c>
      <c r="U31" s="4">
        <f t="shared" si="0"/>
        <v>0</v>
      </c>
    </row>
    <row r="32" spans="1:22">
      <c r="A32" t="s">
        <v>353</v>
      </c>
      <c r="B32" t="s">
        <v>395</v>
      </c>
      <c r="C32" t="s">
        <v>396</v>
      </c>
      <c r="D32" t="s">
        <v>381</v>
      </c>
      <c r="E32" s="15">
        <v>104.5</v>
      </c>
      <c r="F32">
        <v>10</v>
      </c>
      <c r="H32" s="24">
        <f>IF(ISNA(INDEX(ISCT1!$H:$H,MATCH($A32,ISCT1!$G:$G,0))), 0, INDEX(ISCT1!$H:$H,MATCH($A32,ISCT1!$G:$G,0)))</f>
        <v>1</v>
      </c>
      <c r="I32">
        <f>IF(ISNA(INDEX(ISCTEY!$I:$I,MATCH($A32,ISCTEY!$H:$H,0))), 0, INDEX(ISCTEY!$I:$I,MATCH($A32,ISCTEY!$H:$H,0)))</f>
        <v>0</v>
      </c>
      <c r="J32">
        <f>IF(ISNA(INDEX(ISCTEX!$I:$I,MATCH($A32,ISCTEX!$H:$H,0))), 0, INDEX(ISCTEX!$I:$I,MATCH($A32,ISCTEX!$H:$H,0)))</f>
        <v>0</v>
      </c>
      <c r="K32">
        <f>IF(ISNA(INDEX('PSL-IO'!$I:$I,MATCH($A32,'PSL-IO'!$H:$H,0))), 0, INDEX('PSL-IO'!$I:$I,MATCH($A32,'PSL-IO'!$H:$H,0)))</f>
        <v>0</v>
      </c>
      <c r="M32" s="11">
        <f t="shared" ref="M32:M48" si="6">SUM(H32:K32)</f>
        <v>1</v>
      </c>
      <c r="N32" s="11">
        <f t="shared" ref="N32:N83" si="7">M32*2</f>
        <v>2</v>
      </c>
      <c r="P32" s="13">
        <f t="shared" ref="P32:P48" si="8">F32-N32</f>
        <v>8</v>
      </c>
      <c r="Q32" s="9">
        <f>IF((-1*P32*E32)&lt;=0,0,-1*P32*E32*1.3)</f>
        <v>0</v>
      </c>
      <c r="R32" s="9"/>
      <c r="S32" s="13">
        <f t="shared" si="5"/>
        <v>7</v>
      </c>
      <c r="U32" s="4">
        <f>MAX(-1*S32*E32*1.3,0)</f>
        <v>0</v>
      </c>
      <c r="V32" t="s">
        <v>148</v>
      </c>
    </row>
    <row r="33" spans="1:22">
      <c r="A33" t="s">
        <v>354</v>
      </c>
      <c r="B33" t="s">
        <v>395</v>
      </c>
      <c r="C33" t="s">
        <v>397</v>
      </c>
      <c r="D33" t="s">
        <v>94</v>
      </c>
      <c r="E33" s="15">
        <v>100</v>
      </c>
      <c r="F33">
        <v>5</v>
      </c>
      <c r="H33" s="29">
        <f>IF(ISNA(INDEX(ISCT1!$H:$H,MATCH($A33,ISCT1!$G:$G,0))), 0, INDEX(ISCT1!$H:$H,MATCH($A33,ISCT1!$G:$G,0)))</f>
        <v>1</v>
      </c>
      <c r="I33">
        <f>IF(ISNA(INDEX(ISCTEY!$I:$I,MATCH($A33,ISCTEY!$H:$H,0))), 0, INDEX(ISCTEY!$I:$I,MATCH($A33,ISCTEY!$H:$H,0)))</f>
        <v>0</v>
      </c>
      <c r="J33">
        <f>IF(ISNA(INDEX(ISCTEX!$I:$I,MATCH($A33,ISCTEX!$H:$H,0))), 0, INDEX(ISCTEX!$I:$I,MATCH($A33,ISCTEX!$H:$H,0)))</f>
        <v>0</v>
      </c>
      <c r="K33">
        <f>IF(ISNA(INDEX('PSL-IO'!$I:$I,MATCH($A33,'PSL-IO'!$H:$H,0))), 0, INDEX('PSL-IO'!$I:$I,MATCH($A33,'PSL-IO'!$H:$H,0)))</f>
        <v>0</v>
      </c>
      <c r="M33" s="11">
        <f t="shared" si="6"/>
        <v>1</v>
      </c>
      <c r="N33" s="11">
        <f t="shared" si="7"/>
        <v>2</v>
      </c>
      <c r="P33" s="13">
        <f t="shared" si="8"/>
        <v>3</v>
      </c>
      <c r="Q33" s="9">
        <f t="shared" ref="Q33:Q76" si="9">IF((-1*P33*E33)&lt;=0,0,-1*P33*E33*1.3)</f>
        <v>0</v>
      </c>
      <c r="R33" s="9"/>
      <c r="S33" s="13">
        <f t="shared" si="5"/>
        <v>2</v>
      </c>
      <c r="U33" s="4">
        <f t="shared" ref="U33:U48" si="10">MAX(-1*S33*E33*1.3,0)</f>
        <v>0</v>
      </c>
      <c r="V33" t="str">
        <f>V32</f>
        <v>converted from Euro to USD by multiplying by 1.3</v>
      </c>
    </row>
    <row r="34" spans="1:22">
      <c r="A34" t="s">
        <v>215</v>
      </c>
      <c r="B34" t="s">
        <v>395</v>
      </c>
      <c r="C34" t="s">
        <v>500</v>
      </c>
      <c r="D34" t="s">
        <v>224</v>
      </c>
      <c r="E34" s="15">
        <v>90</v>
      </c>
      <c r="F34">
        <v>5</v>
      </c>
      <c r="H34">
        <f>IF(ISNA(INDEX(ISCT1!$H:$H,MATCH($A34,ISCT1!$G:$G,0))), 0, INDEX(ISCT1!$H:$H,MATCH($A34,ISCT1!$G:$G,0)))</f>
        <v>1</v>
      </c>
      <c r="I34">
        <f>IF(ISNA(INDEX(ISCTEY!$I:$I,MATCH($A34,ISCTEY!$H:$H,0))), 0, INDEX(ISCTEY!$I:$I,MATCH($A34,ISCTEY!$H:$H,0)))</f>
        <v>1</v>
      </c>
      <c r="J34">
        <f>IF(ISNA(INDEX(ISCTEX!$I:$I,MATCH($A34,ISCTEX!$H:$H,0))), 0, INDEX(ISCTEX!$I:$I,MATCH($A34,ISCTEX!$H:$H,0)))</f>
        <v>1</v>
      </c>
      <c r="K34">
        <f>IF(ISNA(INDEX('PSL-IO'!$I:$I,MATCH($A34,'PSL-IO'!$H:$H,0))), 0, INDEX('PSL-IO'!$I:$I,MATCH($A34,'PSL-IO'!$H:$H,0)))</f>
        <v>0</v>
      </c>
      <c r="M34" s="11">
        <f t="shared" si="6"/>
        <v>3</v>
      </c>
      <c r="N34" s="11">
        <f t="shared" si="7"/>
        <v>6</v>
      </c>
      <c r="P34" s="13">
        <f t="shared" si="8"/>
        <v>-1</v>
      </c>
      <c r="Q34" s="9">
        <f t="shared" si="9"/>
        <v>117</v>
      </c>
      <c r="R34" s="9"/>
      <c r="S34" s="13">
        <f t="shared" si="5"/>
        <v>-4</v>
      </c>
      <c r="U34" s="4">
        <f t="shared" si="10"/>
        <v>468</v>
      </c>
      <c r="V34" t="str">
        <f t="shared" ref="V34:V48" si="11">V33</f>
        <v>converted from Euro to USD by multiplying by 1.3</v>
      </c>
    </row>
    <row r="35" spans="1:22">
      <c r="A35" t="s">
        <v>216</v>
      </c>
      <c r="B35" t="s">
        <v>395</v>
      </c>
      <c r="C35" t="s">
        <v>501</v>
      </c>
      <c r="E35" s="15">
        <v>90</v>
      </c>
      <c r="F35">
        <v>3</v>
      </c>
      <c r="H35">
        <f>IF(ISNA(INDEX(ISCT1!$H:$H,MATCH($A35,ISCT1!$G:$G,0))), 0, INDEX(ISCT1!$H:$H,MATCH($A35,ISCT1!$G:$G,0)))</f>
        <v>0</v>
      </c>
      <c r="I35">
        <f>IF(ISNA(INDEX(ISCTEY!$I:$I,MATCH($A35,ISCTEY!$H:$H,0))), 0, INDEX(ISCTEY!$I:$I,MATCH($A35,ISCTEY!$H:$H,0)))</f>
        <v>2</v>
      </c>
      <c r="J35">
        <f>IF(ISNA(INDEX(ISCTEX!$I:$I,MATCH($A35,ISCTEX!$H:$H,0))), 0, INDEX(ISCTEX!$I:$I,MATCH($A35,ISCTEX!$H:$H,0)))</f>
        <v>2</v>
      </c>
      <c r="K35">
        <f>IF(ISNA(INDEX('PSL-IO'!$I:$I,MATCH($A35,'PSL-IO'!$H:$H,0))), 0, INDEX('PSL-IO'!$I:$I,MATCH($A35,'PSL-IO'!$H:$H,0)))</f>
        <v>0</v>
      </c>
      <c r="M35" s="11">
        <f t="shared" si="6"/>
        <v>4</v>
      </c>
      <c r="N35" s="11">
        <f t="shared" si="7"/>
        <v>8</v>
      </c>
      <c r="P35" s="13">
        <f t="shared" si="8"/>
        <v>-5</v>
      </c>
      <c r="Q35" s="9">
        <f t="shared" si="9"/>
        <v>585</v>
      </c>
      <c r="R35" s="9"/>
      <c r="S35" s="13">
        <f t="shared" si="5"/>
        <v>-9</v>
      </c>
      <c r="U35" s="4">
        <f t="shared" si="10"/>
        <v>1053</v>
      </c>
      <c r="V35" t="str">
        <f t="shared" si="11"/>
        <v>converted from Euro to USD by multiplying by 1.3</v>
      </c>
    </row>
    <row r="36" spans="1:22">
      <c r="A36" t="s">
        <v>428</v>
      </c>
      <c r="B36" t="s">
        <v>395</v>
      </c>
      <c r="C36" t="s">
        <v>386</v>
      </c>
      <c r="D36" t="s">
        <v>225</v>
      </c>
      <c r="E36" s="15">
        <v>200</v>
      </c>
      <c r="F36">
        <v>3</v>
      </c>
      <c r="H36">
        <f>IF(ISNA(INDEX(ISCT1!$H:$H,MATCH($A36,ISCT1!$G:$G,0))), 0, INDEX(ISCT1!$H:$H,MATCH($A36,ISCT1!$G:$G,0)))</f>
        <v>0</v>
      </c>
      <c r="I36">
        <f>IF(ISNA(INDEX(ISCTEY!$I:$I,MATCH($A36,ISCTEY!$H:$H,0))), 0, INDEX(ISCTEY!$I:$I,MATCH($A36,ISCTEY!$H:$H,0)))</f>
        <v>0</v>
      </c>
      <c r="J36">
        <f>IF(ISNA(INDEX(ISCTEX!$I:$I,MATCH($A36,ISCTEX!$H:$H,0))), 0, INDEX(ISCTEX!$I:$I,MATCH($A36,ISCTEX!$H:$H,0)))</f>
        <v>0</v>
      </c>
      <c r="K36">
        <f>IF(ISNA(INDEX('PSL-IO'!$I:$I,MATCH($A36,'PSL-IO'!$H:$H,0))), 0, INDEX('PSL-IO'!$I:$I,MATCH($A36,'PSL-IO'!$H:$H,0)))</f>
        <v>0</v>
      </c>
      <c r="M36" s="11">
        <f t="shared" si="6"/>
        <v>0</v>
      </c>
      <c r="N36" s="11">
        <f t="shared" si="7"/>
        <v>0</v>
      </c>
      <c r="P36" s="13">
        <f t="shared" si="8"/>
        <v>3</v>
      </c>
      <c r="Q36" s="9">
        <f t="shared" si="9"/>
        <v>0</v>
      </c>
      <c r="R36" s="9"/>
      <c r="S36" s="13">
        <f t="shared" si="5"/>
        <v>3</v>
      </c>
      <c r="U36" s="4">
        <f t="shared" si="10"/>
        <v>0</v>
      </c>
      <c r="V36" t="str">
        <f t="shared" si="11"/>
        <v>converted from Euro to USD by multiplying by 1.3</v>
      </c>
    </row>
    <row r="37" spans="1:22">
      <c r="A37" t="s">
        <v>429</v>
      </c>
      <c r="B37" t="s">
        <v>395</v>
      </c>
      <c r="C37" t="s">
        <v>502</v>
      </c>
      <c r="D37" t="s">
        <v>326</v>
      </c>
      <c r="E37" s="15">
        <v>90</v>
      </c>
      <c r="F37">
        <v>3</v>
      </c>
      <c r="H37">
        <f>IF(ISNA(INDEX(ISCT1!$H:$H,MATCH($A37,ISCT1!$G:$G,0))), 0, INDEX(ISCT1!$H:$H,MATCH($A37,ISCT1!$G:$G,0)))</f>
        <v>0</v>
      </c>
      <c r="I37">
        <f>IF(ISNA(INDEX(ISCTEY!$I:$I,MATCH($A37,ISCTEY!$H:$H,0))), 0, INDEX(ISCTEY!$I:$I,MATCH($A37,ISCTEY!$H:$H,0)))</f>
        <v>0</v>
      </c>
      <c r="J37">
        <f>IF(ISNA(INDEX(ISCTEX!$I:$I,MATCH($A37,ISCTEX!$H:$H,0))), 0, INDEX(ISCTEX!$I:$I,MATCH($A37,ISCTEX!$H:$H,0)))</f>
        <v>0</v>
      </c>
      <c r="K37">
        <f>IF(ISNA(INDEX('PSL-IO'!$I:$I,MATCH($A37,'PSL-IO'!$H:$H,0))), 0, INDEX('PSL-IO'!$I:$I,MATCH($A37,'PSL-IO'!$H:$H,0)))</f>
        <v>0</v>
      </c>
      <c r="M37" s="11">
        <f t="shared" si="6"/>
        <v>0</v>
      </c>
      <c r="N37" s="11">
        <f t="shared" si="7"/>
        <v>0</v>
      </c>
      <c r="P37" s="13">
        <f t="shared" si="8"/>
        <v>3</v>
      </c>
      <c r="Q37" s="9">
        <f t="shared" si="9"/>
        <v>0</v>
      </c>
      <c r="R37" s="9"/>
      <c r="S37" s="13">
        <f t="shared" si="5"/>
        <v>3</v>
      </c>
      <c r="U37" s="4">
        <f t="shared" si="10"/>
        <v>0</v>
      </c>
      <c r="V37" t="str">
        <f t="shared" si="11"/>
        <v>converted from Euro to USD by multiplying by 1.3</v>
      </c>
    </row>
    <row r="38" spans="1:22">
      <c r="A38" t="s">
        <v>363</v>
      </c>
      <c r="B38" t="s">
        <v>395</v>
      </c>
      <c r="C38" t="s">
        <v>554</v>
      </c>
      <c r="E38" s="15">
        <v>90</v>
      </c>
      <c r="F38">
        <v>3</v>
      </c>
      <c r="H38">
        <f>IF(ISNA(INDEX(ISCT1!$H:$H,MATCH($A38,ISCT1!$G:$G,0))), 0, INDEX(ISCT1!$H:$H,MATCH($A38,ISCT1!$G:$G,0)))</f>
        <v>0</v>
      </c>
      <c r="I38">
        <f>IF(ISNA(INDEX(ISCTEY!$I:$I,MATCH($A38,ISCTEY!$H:$H,0))), 0, INDEX(ISCTEY!$I:$I,MATCH($A38,ISCTEY!$H:$H,0)))</f>
        <v>2</v>
      </c>
      <c r="J38">
        <f>IF(ISNA(INDEX(ISCTEX!$I:$I,MATCH($A38,ISCTEX!$H:$H,0))), 0, INDEX(ISCTEX!$I:$I,MATCH($A38,ISCTEX!$H:$H,0)))</f>
        <v>2</v>
      </c>
      <c r="K38">
        <f>IF(ISNA(INDEX('PSL-IO'!$I:$I,MATCH($A38,'PSL-IO'!$H:$H,0))), 0, INDEX('PSL-IO'!$I:$I,MATCH($A38,'PSL-IO'!$H:$H,0)))</f>
        <v>0</v>
      </c>
      <c r="M38" s="11">
        <f t="shared" si="6"/>
        <v>4</v>
      </c>
      <c r="N38" s="11">
        <f t="shared" si="7"/>
        <v>8</v>
      </c>
      <c r="P38" s="13">
        <f t="shared" si="8"/>
        <v>-5</v>
      </c>
      <c r="Q38" s="9">
        <f t="shared" si="9"/>
        <v>585</v>
      </c>
      <c r="R38" s="9"/>
      <c r="S38" s="13">
        <f t="shared" si="5"/>
        <v>-9</v>
      </c>
      <c r="U38" s="4">
        <f t="shared" si="10"/>
        <v>1053</v>
      </c>
      <c r="V38" t="str">
        <f t="shared" si="11"/>
        <v>converted from Euro to USD by multiplying by 1.3</v>
      </c>
    </row>
    <row r="39" spans="1:22">
      <c r="A39" t="s">
        <v>301</v>
      </c>
      <c r="B39" t="s">
        <v>395</v>
      </c>
      <c r="D39" s="25" t="s">
        <v>327</v>
      </c>
      <c r="E39" s="15">
        <v>90</v>
      </c>
      <c r="F39">
        <v>0</v>
      </c>
      <c r="H39" s="24"/>
      <c r="M39" s="11">
        <f t="shared" si="6"/>
        <v>0</v>
      </c>
      <c r="N39" s="11">
        <f t="shared" si="7"/>
        <v>0</v>
      </c>
      <c r="P39" s="13">
        <f t="shared" si="8"/>
        <v>0</v>
      </c>
      <c r="Q39" s="9">
        <f t="shared" si="9"/>
        <v>0</v>
      </c>
      <c r="R39" s="9"/>
      <c r="S39" s="13">
        <f t="shared" si="5"/>
        <v>0</v>
      </c>
      <c r="U39" s="4">
        <f t="shared" si="10"/>
        <v>0</v>
      </c>
    </row>
    <row r="40" spans="1:22">
      <c r="A40" t="s">
        <v>364</v>
      </c>
      <c r="B40" t="s">
        <v>395</v>
      </c>
      <c r="C40" t="s">
        <v>555</v>
      </c>
      <c r="E40" s="15">
        <v>90</v>
      </c>
      <c r="F40">
        <v>3</v>
      </c>
      <c r="H40">
        <f>IF(ISNA(INDEX(ISCT1!$H:$H,MATCH($A40,ISCT1!$G:$G,0))), 0, INDEX(ISCT1!$H:$H,MATCH($A40,ISCT1!$G:$G,0)))</f>
        <v>0</v>
      </c>
      <c r="I40">
        <f>IF(ISNA(INDEX(ISCTEY!$I:$I,MATCH($A40,ISCTEY!$H:$H,0))), 0, INDEX(ISCTEY!$I:$I,MATCH($A40,ISCTEY!$H:$H,0)))</f>
        <v>0</v>
      </c>
      <c r="J40">
        <f>IF(ISNA(INDEX(ISCTEX!$I:$I,MATCH($A40,ISCTEX!$H:$H,0))), 0, INDEX(ISCTEX!$I:$I,MATCH($A40,ISCTEX!$H:$H,0)))</f>
        <v>0</v>
      </c>
      <c r="K40">
        <f>IF(ISNA(INDEX('PSL-IO'!$I:$I,MATCH($A40,'PSL-IO'!$H:$H,0))), 0, INDEX('PSL-IO'!$I:$I,MATCH($A40,'PSL-IO'!$H:$H,0)))</f>
        <v>0</v>
      </c>
      <c r="M40" s="11">
        <f t="shared" si="6"/>
        <v>0</v>
      </c>
      <c r="N40" s="11">
        <f t="shared" si="7"/>
        <v>0</v>
      </c>
      <c r="P40" s="13">
        <f t="shared" si="8"/>
        <v>3</v>
      </c>
      <c r="Q40" s="9">
        <f t="shared" si="9"/>
        <v>0</v>
      </c>
      <c r="R40" s="9"/>
      <c r="S40" s="13">
        <f t="shared" si="5"/>
        <v>3</v>
      </c>
      <c r="U40" s="4">
        <f t="shared" si="10"/>
        <v>0</v>
      </c>
      <c r="V40" t="str">
        <f>V38</f>
        <v>converted from Euro to USD by multiplying by 1.3</v>
      </c>
    </row>
    <row r="41" spans="1:22">
      <c r="A41" t="s">
        <v>556</v>
      </c>
      <c r="B41" t="s">
        <v>395</v>
      </c>
      <c r="C41" t="s">
        <v>504</v>
      </c>
      <c r="E41" s="15">
        <v>90</v>
      </c>
      <c r="F41">
        <v>3</v>
      </c>
      <c r="H41">
        <f>IF(ISNA(INDEX(ISCT1!$H:$H,MATCH($A41,ISCT1!$G:$G,0))), 0, INDEX(ISCT1!$H:$H,MATCH($A41,ISCT1!$G:$G,0)))</f>
        <v>0</v>
      </c>
      <c r="I41">
        <f>IF(ISNA(INDEX(ISCTEY!$I:$I,MATCH($A41,ISCTEY!$H:$H,0))), 0, INDEX(ISCTEY!$I:$I,MATCH($A41,ISCTEY!$H:$H,0)))</f>
        <v>0</v>
      </c>
      <c r="J41">
        <f>IF(ISNA(INDEX(ISCTEX!$I:$I,MATCH($A41,ISCTEX!$H:$H,0))), 0, INDEX(ISCTEX!$I:$I,MATCH($A41,ISCTEX!$H:$H,0)))</f>
        <v>0</v>
      </c>
      <c r="K41">
        <f>IF(ISNA(INDEX('PSL-IO'!$I:$I,MATCH($A41,'PSL-IO'!$H:$H,0))), 0, INDEX('PSL-IO'!$I:$I,MATCH($A41,'PSL-IO'!$H:$H,0)))</f>
        <v>0</v>
      </c>
      <c r="M41" s="11">
        <f t="shared" si="6"/>
        <v>0</v>
      </c>
      <c r="N41" s="11">
        <f t="shared" si="7"/>
        <v>0</v>
      </c>
      <c r="P41" s="13">
        <f t="shared" si="8"/>
        <v>3</v>
      </c>
      <c r="Q41" s="9">
        <f t="shared" si="9"/>
        <v>0</v>
      </c>
      <c r="R41" s="9"/>
      <c r="S41" s="13">
        <f t="shared" si="5"/>
        <v>3</v>
      </c>
      <c r="U41" s="4">
        <f t="shared" si="10"/>
        <v>0</v>
      </c>
      <c r="V41" t="str">
        <f t="shared" si="11"/>
        <v>converted from Euro to USD by multiplying by 1.3</v>
      </c>
    </row>
    <row r="42" spans="1:22">
      <c r="A42" t="s">
        <v>557</v>
      </c>
      <c r="B42" t="s">
        <v>395</v>
      </c>
      <c r="C42" t="s">
        <v>505</v>
      </c>
      <c r="E42" s="15">
        <v>90</v>
      </c>
      <c r="F42">
        <v>3</v>
      </c>
      <c r="H42">
        <f>IF(ISNA(INDEX(ISCT1!$H:$H,MATCH($A42,ISCT1!$G:$G,0))), 0, INDEX(ISCT1!$H:$H,MATCH($A42,ISCT1!$G:$G,0)))</f>
        <v>0</v>
      </c>
      <c r="I42">
        <f>IF(ISNA(INDEX(ISCTEY!$I:$I,MATCH($A42,ISCTEY!$H:$H,0))), 0, INDEX(ISCTEY!$I:$I,MATCH($A42,ISCTEY!$H:$H,0)))</f>
        <v>0</v>
      </c>
      <c r="J42">
        <f>IF(ISNA(INDEX(ISCTEX!$I:$I,MATCH($A42,ISCTEX!$H:$H,0))), 0, INDEX(ISCTEX!$I:$I,MATCH($A42,ISCTEX!$H:$H,0)))</f>
        <v>0</v>
      </c>
      <c r="K42">
        <f>IF(ISNA(INDEX('PSL-IO'!$I:$I,MATCH($A42,'PSL-IO'!$H:$H,0))), 0, INDEX('PSL-IO'!$I:$I,MATCH($A42,'PSL-IO'!$H:$H,0)))</f>
        <v>0</v>
      </c>
      <c r="M42" s="11">
        <f t="shared" si="6"/>
        <v>0</v>
      </c>
      <c r="N42" s="11">
        <f t="shared" si="7"/>
        <v>0</v>
      </c>
      <c r="P42" s="13">
        <f t="shared" si="8"/>
        <v>3</v>
      </c>
      <c r="Q42" s="9">
        <f t="shared" si="9"/>
        <v>0</v>
      </c>
      <c r="R42" s="9"/>
      <c r="S42" s="13">
        <f t="shared" si="5"/>
        <v>3</v>
      </c>
      <c r="U42" s="4">
        <f t="shared" si="10"/>
        <v>0</v>
      </c>
      <c r="V42" t="str">
        <f t="shared" si="11"/>
        <v>converted from Euro to USD by multiplying by 1.3</v>
      </c>
    </row>
    <row r="43" spans="1:22">
      <c r="A43" t="s">
        <v>558</v>
      </c>
      <c r="B43" t="s">
        <v>395</v>
      </c>
      <c r="C43" t="s">
        <v>506</v>
      </c>
      <c r="E43" s="15">
        <v>90</v>
      </c>
      <c r="F43">
        <v>3</v>
      </c>
      <c r="H43">
        <f>IF(ISNA(INDEX(ISCT1!$H:$H,MATCH($A43,ISCT1!$G:$G,0))), 0, INDEX(ISCT1!$H:$H,MATCH($A43,ISCT1!$G:$G,0)))</f>
        <v>0</v>
      </c>
      <c r="I43">
        <f>IF(ISNA(INDEX(ISCTEY!$I:$I,MATCH($A43,ISCTEY!$H:$H,0))), 0, INDEX(ISCTEY!$I:$I,MATCH($A43,ISCTEY!$H:$H,0)))</f>
        <v>1</v>
      </c>
      <c r="J43">
        <f>IF(ISNA(INDEX(ISCTEX!$I:$I,MATCH($A43,ISCTEX!$H:$H,0))), 0, INDEX(ISCTEX!$I:$I,MATCH($A43,ISCTEX!$H:$H,0)))</f>
        <v>1</v>
      </c>
      <c r="K43">
        <f>IF(ISNA(INDEX('PSL-IO'!$I:$I,MATCH($A43,'PSL-IO'!$H:$H,0))), 0, INDEX('PSL-IO'!$I:$I,MATCH($A43,'PSL-IO'!$H:$H,0)))</f>
        <v>0</v>
      </c>
      <c r="M43" s="11">
        <f t="shared" si="6"/>
        <v>2</v>
      </c>
      <c r="N43" s="11">
        <f t="shared" si="7"/>
        <v>4</v>
      </c>
      <c r="P43" s="13">
        <f t="shared" si="8"/>
        <v>-1</v>
      </c>
      <c r="Q43" s="9">
        <f t="shared" si="9"/>
        <v>117</v>
      </c>
      <c r="R43" s="9"/>
      <c r="S43" s="13">
        <f t="shared" si="5"/>
        <v>-3</v>
      </c>
      <c r="U43" s="4">
        <f t="shared" si="10"/>
        <v>351</v>
      </c>
      <c r="V43" t="str">
        <f t="shared" si="11"/>
        <v>converted from Euro to USD by multiplying by 1.3</v>
      </c>
    </row>
    <row r="44" spans="1:22">
      <c r="A44" t="s">
        <v>559</v>
      </c>
      <c r="B44" t="s">
        <v>395</v>
      </c>
      <c r="C44" t="s">
        <v>507</v>
      </c>
      <c r="E44" s="15">
        <v>80</v>
      </c>
      <c r="F44">
        <v>3</v>
      </c>
      <c r="H44">
        <f>IF(ISNA(INDEX(ISCT1!$H:$H,MATCH($A44,ISCT1!$G:$G,0))), 0, INDEX(ISCT1!$H:$H,MATCH($A44,ISCT1!$G:$G,0)))</f>
        <v>0</v>
      </c>
      <c r="I44">
        <f>IF(ISNA(INDEX(ISCTEY!$I:$I,MATCH($A44,ISCTEY!$H:$H,0))), 0, INDEX(ISCTEY!$I:$I,MATCH($A44,ISCTEY!$H:$H,0)))</f>
        <v>2</v>
      </c>
      <c r="J44">
        <f>IF(ISNA(INDEX(ISCTEX!$I:$I,MATCH($A44,ISCTEX!$H:$H,0))), 0, INDEX(ISCTEX!$I:$I,MATCH($A44,ISCTEX!$H:$H,0)))</f>
        <v>2</v>
      </c>
      <c r="K44">
        <f>IF(ISNA(INDEX('PSL-IO'!$I:$I,MATCH($A44,'PSL-IO'!$H:$H,0))), 0, INDEX('PSL-IO'!$I:$I,MATCH($A44,'PSL-IO'!$H:$H,0)))</f>
        <v>0</v>
      </c>
      <c r="M44" s="11">
        <f t="shared" si="6"/>
        <v>4</v>
      </c>
      <c r="N44" s="11">
        <f t="shared" si="7"/>
        <v>8</v>
      </c>
      <c r="P44" s="13">
        <f t="shared" si="8"/>
        <v>-5</v>
      </c>
      <c r="Q44" s="9">
        <f t="shared" si="9"/>
        <v>520</v>
      </c>
      <c r="R44" s="9"/>
      <c r="S44" s="13">
        <f t="shared" si="5"/>
        <v>-9</v>
      </c>
      <c r="U44" s="4">
        <f t="shared" si="10"/>
        <v>936</v>
      </c>
      <c r="V44" t="str">
        <f t="shared" si="11"/>
        <v>converted from Euro to USD by multiplying by 1.3</v>
      </c>
    </row>
    <row r="45" spans="1:22">
      <c r="A45" t="s">
        <v>398</v>
      </c>
      <c r="B45" t="s">
        <v>395</v>
      </c>
      <c r="C45" t="s">
        <v>377</v>
      </c>
      <c r="E45" s="15">
        <v>80</v>
      </c>
      <c r="F45">
        <v>3</v>
      </c>
      <c r="H45">
        <f>IF(ISNA(INDEX(ISCT1!$H:$H,MATCH($A45,ISCT1!$G:$G,0))), 0, INDEX(ISCT1!$H:$H,MATCH($A45,ISCT1!$G:$G,0)))</f>
        <v>0</v>
      </c>
      <c r="I45">
        <f>IF(ISNA(INDEX(ISCTEY!$I:$I,MATCH($A45,ISCTEY!$H:$H,0))), 0, INDEX(ISCTEY!$I:$I,MATCH($A45,ISCTEY!$H:$H,0)))</f>
        <v>0</v>
      </c>
      <c r="J45">
        <f>IF(ISNA(INDEX(ISCTEX!$I:$I,MATCH($A45,ISCTEX!$H:$H,0))), 0, INDEX(ISCTEX!$I:$I,MATCH($A45,ISCTEX!$H:$H,0)))</f>
        <v>0</v>
      </c>
      <c r="K45">
        <f>IF(ISNA(INDEX('PSL-IO'!$I:$I,MATCH($A45,'PSL-IO'!$H:$H,0))), 0, INDEX('PSL-IO'!$I:$I,MATCH($A45,'PSL-IO'!$H:$H,0)))</f>
        <v>0</v>
      </c>
      <c r="M45" s="11">
        <f t="shared" si="6"/>
        <v>0</v>
      </c>
      <c r="N45" s="11">
        <f t="shared" si="7"/>
        <v>0</v>
      </c>
      <c r="P45" s="13">
        <f t="shared" si="8"/>
        <v>3</v>
      </c>
      <c r="Q45" s="9">
        <f t="shared" si="9"/>
        <v>0</v>
      </c>
      <c r="R45" s="9"/>
      <c r="S45" s="13">
        <f t="shared" si="5"/>
        <v>3</v>
      </c>
      <c r="U45" s="4">
        <f t="shared" si="10"/>
        <v>0</v>
      </c>
      <c r="V45" t="str">
        <f t="shared" si="11"/>
        <v>converted from Euro to USD by multiplying by 1.3</v>
      </c>
    </row>
    <row r="46" spans="1:22">
      <c r="A46" t="s">
        <v>117</v>
      </c>
      <c r="B46" t="s">
        <v>395</v>
      </c>
      <c r="C46" t="s">
        <v>378</v>
      </c>
      <c r="E46" s="15">
        <v>200</v>
      </c>
      <c r="F46">
        <v>3</v>
      </c>
      <c r="H46">
        <f>IF(ISNA(INDEX(ISCT1!$H:$H,MATCH($A46,ISCT1!$G:$G,0))), 0, INDEX(ISCT1!$H:$H,MATCH($A46,ISCT1!$G:$G,0)))</f>
        <v>0</v>
      </c>
      <c r="I46">
        <f>IF(ISNA(INDEX(ISCTEY!$I:$I,MATCH($A46,ISCTEY!$H:$H,0))), 0, INDEX(ISCTEY!$I:$I,MATCH($A46,ISCTEY!$H:$H,0)))</f>
        <v>0</v>
      </c>
      <c r="J46">
        <f>IF(ISNA(INDEX(ISCTEX!$I:$I,MATCH($A46,ISCTEX!$H:$H,0))), 0, INDEX(ISCTEX!$I:$I,MATCH($A46,ISCTEX!$H:$H,0)))</f>
        <v>0</v>
      </c>
      <c r="K46">
        <f>IF(ISNA(INDEX('PSL-IO'!$I:$I,MATCH($A46,'PSL-IO'!$H:$H,0))), 0, INDEX('PSL-IO'!$I:$I,MATCH($A46,'PSL-IO'!$H:$H,0)))</f>
        <v>0</v>
      </c>
      <c r="M46" s="11">
        <f t="shared" si="6"/>
        <v>0</v>
      </c>
      <c r="N46" s="11">
        <f t="shared" si="7"/>
        <v>0</v>
      </c>
      <c r="P46" s="13">
        <f t="shared" si="8"/>
        <v>3</v>
      </c>
      <c r="Q46" s="9">
        <f t="shared" si="9"/>
        <v>0</v>
      </c>
      <c r="R46" s="9"/>
      <c r="S46" s="13">
        <f t="shared" si="5"/>
        <v>3</v>
      </c>
      <c r="U46" s="4">
        <f t="shared" si="10"/>
        <v>0</v>
      </c>
      <c r="V46" t="str">
        <f t="shared" si="11"/>
        <v>converted from Euro to USD by multiplying by 1.3</v>
      </c>
    </row>
    <row r="47" spans="1:22">
      <c r="A47" t="s">
        <v>407</v>
      </c>
      <c r="B47" t="s">
        <v>395</v>
      </c>
      <c r="C47" t="s">
        <v>379</v>
      </c>
      <c r="E47" s="15">
        <v>490</v>
      </c>
      <c r="F47">
        <v>2</v>
      </c>
      <c r="H47">
        <f>IF(ISNA(INDEX(ISCT1!$H:$H,MATCH($A47,ISCT1!$G:$G,0))), 0, INDEX(ISCT1!$H:$H,MATCH($A47,ISCT1!$G:$G,0)))</f>
        <v>0</v>
      </c>
      <c r="I47">
        <f>IF(ISNA(INDEX(ISCTEY!$I:$I,MATCH($A47,ISCTEY!$H:$H,0))), 0, INDEX(ISCTEY!$I:$I,MATCH($A47,ISCTEY!$H:$H,0)))</f>
        <v>0</v>
      </c>
      <c r="J47">
        <f>IF(ISNA(INDEX(ISCTEX!$I:$I,MATCH($A47,ISCTEX!$H:$H,0))), 0, INDEX(ISCTEX!$I:$I,MATCH($A47,ISCTEX!$H:$H,0)))</f>
        <v>0</v>
      </c>
      <c r="K47">
        <f>IF(ISNA(INDEX('PSL-IO'!$I:$I,MATCH($A47,'PSL-IO'!$H:$H,0))), 0, INDEX('PSL-IO'!$I:$I,MATCH($A47,'PSL-IO'!$H:$H,0)))</f>
        <v>0</v>
      </c>
      <c r="M47" s="11">
        <f t="shared" si="6"/>
        <v>0</v>
      </c>
      <c r="N47" s="11">
        <f t="shared" si="7"/>
        <v>0</v>
      </c>
      <c r="P47" s="13">
        <f t="shared" si="8"/>
        <v>2</v>
      </c>
      <c r="Q47" s="9">
        <f t="shared" si="9"/>
        <v>0</v>
      </c>
      <c r="R47" s="9"/>
      <c r="S47" s="13">
        <f t="shared" si="5"/>
        <v>2</v>
      </c>
      <c r="U47" s="4">
        <f t="shared" si="10"/>
        <v>0</v>
      </c>
      <c r="V47" t="str">
        <f t="shared" si="11"/>
        <v>converted from Euro to USD by multiplying by 1.3</v>
      </c>
    </row>
    <row r="48" spans="1:22">
      <c r="A48" t="s">
        <v>352</v>
      </c>
      <c r="B48" t="s">
        <v>395</v>
      </c>
      <c r="C48" t="s">
        <v>385</v>
      </c>
      <c r="E48" s="15">
        <v>490</v>
      </c>
      <c r="F48">
        <v>2</v>
      </c>
      <c r="H48">
        <f>IF(ISNA(INDEX(ISCT1!$H:$H,MATCH($A48,ISCT1!$G:$G,0))), 0, INDEX(ISCT1!$H:$H,MATCH($A48,ISCT1!$G:$G,0)))</f>
        <v>0</v>
      </c>
      <c r="I48">
        <f>IF(ISNA(INDEX(ISCTEY!$I:$I,MATCH($A48,ISCTEY!$H:$H,0))), 0, INDEX(ISCTEY!$I:$I,MATCH($A48,ISCTEY!$H:$H,0)))</f>
        <v>1</v>
      </c>
      <c r="J48">
        <f>IF(ISNA(INDEX(ISCTEX!$I:$I,MATCH($A48,ISCTEX!$H:$H,0))), 0, INDEX(ISCTEX!$I:$I,MATCH($A48,ISCTEX!$H:$H,0)))</f>
        <v>1</v>
      </c>
      <c r="K48">
        <f>IF(ISNA(INDEX('PSL-IO'!$I:$I,MATCH($A48,'PSL-IO'!$H:$H,0))), 0, INDEX('PSL-IO'!$I:$I,MATCH($A48,'PSL-IO'!$H:$H,0)))</f>
        <v>0</v>
      </c>
      <c r="M48" s="11">
        <f t="shared" si="6"/>
        <v>2</v>
      </c>
      <c r="N48" s="11">
        <f t="shared" si="7"/>
        <v>4</v>
      </c>
      <c r="P48" s="13">
        <f t="shared" si="8"/>
        <v>-2</v>
      </c>
      <c r="Q48" s="9">
        <f t="shared" si="9"/>
        <v>1274</v>
      </c>
      <c r="R48" s="9"/>
      <c r="S48" s="13">
        <f t="shared" si="5"/>
        <v>-4</v>
      </c>
      <c r="U48" s="4">
        <f t="shared" si="10"/>
        <v>2548</v>
      </c>
      <c r="V48" t="str">
        <f t="shared" si="11"/>
        <v>converted from Euro to USD by multiplying by 1.3</v>
      </c>
    </row>
    <row r="49" spans="1:22">
      <c r="E49" s="15"/>
      <c r="M49" s="11"/>
      <c r="N49" s="11"/>
      <c r="P49" s="13"/>
      <c r="Q49" s="9">
        <f t="shared" si="9"/>
        <v>0</v>
      </c>
      <c r="R49" s="9"/>
      <c r="S49" s="13"/>
      <c r="U49" s="4"/>
    </row>
    <row r="50" spans="1:22">
      <c r="A50" t="s">
        <v>294</v>
      </c>
      <c r="B50" t="s">
        <v>382</v>
      </c>
      <c r="C50" t="s">
        <v>294</v>
      </c>
      <c r="E50" s="17">
        <v>185</v>
      </c>
      <c r="F50">
        <v>2</v>
      </c>
      <c r="H50">
        <f>IF(ISNA(INDEX(ISCT1!$H:$H,MATCH($A50,ISCT1!$G:$G,0))), 0, INDEX(ISCT1!$H:$H,MATCH($A50,ISCT1!$G:$G,0)))</f>
        <v>0</v>
      </c>
      <c r="I50">
        <f>IF(ISNA(INDEX(ISCTEY!$I:$I,MATCH($A50,ISCTEY!$H:$H,0))), 0, INDEX(ISCTEY!$I:$I,MATCH($A50,ISCTEY!$H:$H,0)))</f>
        <v>0</v>
      </c>
      <c r="J50">
        <f>IF(ISNA(INDEX(ISCTEX!$I:$I,MATCH($A50,ISCTEX!$H:$H,0))), 0, INDEX(ISCTEX!$I:$I,MATCH($A50,ISCTEX!$H:$H,0)))</f>
        <v>0</v>
      </c>
      <c r="K50">
        <f>IF(ISNA(INDEX('PSL-IO'!$I:$I,MATCH($A50,'PSL-IO'!$H:$H,0))), 0, INDEX('PSL-IO'!$I:$I,MATCH($A50,'PSL-IO'!$H:$H,0)))</f>
        <v>0</v>
      </c>
      <c r="M50" s="11">
        <f t="shared" ref="M50:M58" si="12">SUM(H50:K50)</f>
        <v>0</v>
      </c>
      <c r="N50" s="11">
        <f t="shared" si="7"/>
        <v>0</v>
      </c>
      <c r="P50" s="13">
        <f t="shared" ref="P50:P58" si="13">F50-N50</f>
        <v>2</v>
      </c>
      <c r="Q50" s="9">
        <f t="shared" si="9"/>
        <v>0</v>
      </c>
      <c r="R50" s="9"/>
      <c r="S50" s="13">
        <f t="shared" si="5"/>
        <v>2</v>
      </c>
      <c r="U50" s="4">
        <f t="shared" ref="U50:U58" si="14">MAX(-1*S50*E50,0)</f>
        <v>0</v>
      </c>
    </row>
    <row r="51" spans="1:22">
      <c r="A51" t="s">
        <v>157</v>
      </c>
      <c r="B51" t="s">
        <v>382</v>
      </c>
      <c r="C51" t="s">
        <v>168</v>
      </c>
      <c r="E51" s="17">
        <v>185</v>
      </c>
      <c r="F51">
        <v>2</v>
      </c>
      <c r="H51">
        <f>IF(ISNA(INDEX(ISCT1!$H:$H,MATCH($A51,ISCT1!$G:$G,0))), 0, INDEX(ISCT1!$H:$H,MATCH($A51,ISCT1!$G:$G,0)))</f>
        <v>0</v>
      </c>
      <c r="I51">
        <f>IF(ISNA(INDEX(ISCTEY!$I:$I,MATCH($A51,ISCTEY!$H:$H,0))), 0, INDEX(ISCTEY!$I:$I,MATCH($A51,ISCTEY!$H:$H,0)))</f>
        <v>0</v>
      </c>
      <c r="J51">
        <f>IF(ISNA(INDEX(ISCTEX!$I:$I,MATCH($A51,ISCTEX!$H:$H,0))), 0, INDEX(ISCTEX!$I:$I,MATCH($A51,ISCTEX!$H:$H,0)))</f>
        <v>0</v>
      </c>
      <c r="K51">
        <f>IF(ISNA(INDEX('PSL-IO'!$I:$I,MATCH($A51,'PSL-IO'!$H:$H,0))), 0, INDEX('PSL-IO'!$I:$I,MATCH($A51,'PSL-IO'!$H:$H,0)))</f>
        <v>0</v>
      </c>
      <c r="M51" s="11">
        <f t="shared" si="12"/>
        <v>0</v>
      </c>
      <c r="N51" s="11">
        <f t="shared" si="7"/>
        <v>0</v>
      </c>
      <c r="P51" s="13">
        <f t="shared" si="13"/>
        <v>2</v>
      </c>
      <c r="Q51" s="9">
        <f t="shared" si="9"/>
        <v>0</v>
      </c>
      <c r="R51" s="9"/>
      <c r="S51" s="13">
        <f t="shared" si="5"/>
        <v>2</v>
      </c>
      <c r="U51" s="4">
        <f t="shared" si="14"/>
        <v>0</v>
      </c>
    </row>
    <row r="52" spans="1:22">
      <c r="A52" t="s">
        <v>160</v>
      </c>
      <c r="B52" t="s">
        <v>382</v>
      </c>
      <c r="C52" t="s">
        <v>293</v>
      </c>
      <c r="E52" s="17">
        <v>185</v>
      </c>
      <c r="F52">
        <v>2</v>
      </c>
      <c r="H52">
        <f>IF(ISNA(INDEX(ISCT1!$H:$H,MATCH($A52,ISCT1!$G:$G,0))), 0, INDEX(ISCT1!$H:$H,MATCH($A52,ISCT1!$G:$G,0)))</f>
        <v>0</v>
      </c>
      <c r="I52">
        <f>IF(ISNA(INDEX(ISCTEY!$I:$I,MATCH($A52,ISCTEY!$H:$H,0))), 0, INDEX(ISCTEY!$I:$I,MATCH($A52,ISCTEY!$H:$H,0)))</f>
        <v>0</v>
      </c>
      <c r="J52">
        <f>IF(ISNA(INDEX(ISCTEX!$I:$I,MATCH($A52,ISCTEX!$H:$H,0))), 0, INDEX(ISCTEX!$I:$I,MATCH($A52,ISCTEX!$H:$H,0)))</f>
        <v>0</v>
      </c>
      <c r="K52">
        <f>IF(ISNA(INDEX('PSL-IO'!$I:$I,MATCH($A52,'PSL-IO'!$H:$H,0))), 0, INDEX('PSL-IO'!$I:$I,MATCH($A52,'PSL-IO'!$H:$H,0)))</f>
        <v>0</v>
      </c>
      <c r="M52" s="11">
        <f t="shared" si="12"/>
        <v>0</v>
      </c>
      <c r="N52" s="11">
        <f t="shared" si="7"/>
        <v>0</v>
      </c>
      <c r="P52" s="13">
        <f t="shared" si="13"/>
        <v>2</v>
      </c>
      <c r="Q52" s="9">
        <f t="shared" si="9"/>
        <v>0</v>
      </c>
      <c r="R52" s="9"/>
      <c r="S52" s="13">
        <f t="shared" si="5"/>
        <v>2</v>
      </c>
      <c r="U52" s="4">
        <f t="shared" si="14"/>
        <v>0</v>
      </c>
    </row>
    <row r="53" spans="1:22">
      <c r="A53" t="s">
        <v>169</v>
      </c>
      <c r="B53" t="s">
        <v>382</v>
      </c>
      <c r="C53" t="s">
        <v>169</v>
      </c>
      <c r="E53" s="17">
        <v>185</v>
      </c>
      <c r="F53">
        <v>2</v>
      </c>
      <c r="H53">
        <f>IF(ISNA(INDEX(ISCT1!$H:$H,MATCH($A53,ISCT1!$G:$G,0))), 0, INDEX(ISCT1!$H:$H,MATCH($A53,ISCT1!$G:$G,0)))</f>
        <v>0</v>
      </c>
      <c r="I53">
        <f>IF(ISNA(INDEX(ISCTEY!$I:$I,MATCH($A53,ISCTEY!$H:$H,0))), 0, INDEX(ISCTEY!$I:$I,MATCH($A53,ISCTEY!$H:$H,0)))</f>
        <v>0</v>
      </c>
      <c r="J53">
        <f>IF(ISNA(INDEX(ISCTEX!$I:$I,MATCH($A53,ISCTEX!$H:$H,0))), 0, INDEX(ISCTEX!$I:$I,MATCH($A53,ISCTEX!$H:$H,0)))</f>
        <v>0</v>
      </c>
      <c r="K53">
        <f>IF(ISNA(INDEX('PSL-IO'!$I:$I,MATCH($A53,'PSL-IO'!$H:$H,0))), 0, INDEX('PSL-IO'!$I:$I,MATCH($A53,'PSL-IO'!$H:$H,0)))</f>
        <v>0</v>
      </c>
      <c r="M53" s="11">
        <f t="shared" si="12"/>
        <v>0</v>
      </c>
      <c r="N53" s="11">
        <f t="shared" si="7"/>
        <v>0</v>
      </c>
      <c r="P53" s="13">
        <f t="shared" si="13"/>
        <v>2</v>
      </c>
      <c r="Q53" s="9">
        <f t="shared" si="9"/>
        <v>0</v>
      </c>
      <c r="R53" s="9"/>
      <c r="S53" s="13">
        <f t="shared" si="5"/>
        <v>2</v>
      </c>
      <c r="U53" s="4">
        <f t="shared" si="14"/>
        <v>0</v>
      </c>
    </row>
    <row r="54" spans="1:22">
      <c r="A54" t="s">
        <v>309</v>
      </c>
      <c r="B54" t="s">
        <v>382</v>
      </c>
      <c r="C54" t="s">
        <v>309</v>
      </c>
      <c r="E54" s="17">
        <v>185</v>
      </c>
      <c r="F54">
        <v>2</v>
      </c>
      <c r="H54">
        <f>IF(ISNA(INDEX(ISCT1!$H:$H,MATCH($A54,ISCT1!$G:$G,0))), 0, INDEX(ISCT1!$H:$H,MATCH($A54,ISCT1!$G:$G,0)))</f>
        <v>0</v>
      </c>
      <c r="I54">
        <f>IF(ISNA(INDEX(ISCTEY!$I:$I,MATCH($A54,ISCTEY!$H:$H,0))), 0, INDEX(ISCTEY!$I:$I,MATCH($A54,ISCTEY!$H:$H,0)))</f>
        <v>0</v>
      </c>
      <c r="J54">
        <f>IF(ISNA(INDEX(ISCTEX!$I:$I,MATCH($A54,ISCTEX!$H:$H,0))), 0, INDEX(ISCTEX!$I:$I,MATCH($A54,ISCTEX!$H:$H,0)))</f>
        <v>0</v>
      </c>
      <c r="K54">
        <f>IF(ISNA(INDEX('PSL-IO'!$I:$I,MATCH($A54,'PSL-IO'!$H:$H,0))), 0, INDEX('PSL-IO'!$I:$I,MATCH($A54,'PSL-IO'!$H:$H,0)))</f>
        <v>0</v>
      </c>
      <c r="M54" s="11">
        <f t="shared" si="12"/>
        <v>0</v>
      </c>
      <c r="N54" s="11">
        <f t="shared" si="7"/>
        <v>0</v>
      </c>
      <c r="P54" s="13">
        <f t="shared" si="13"/>
        <v>2</v>
      </c>
      <c r="Q54" s="9">
        <f t="shared" si="9"/>
        <v>0</v>
      </c>
      <c r="R54" s="9"/>
      <c r="S54" s="13">
        <f t="shared" si="5"/>
        <v>2</v>
      </c>
      <c r="U54" s="4">
        <f t="shared" si="14"/>
        <v>0</v>
      </c>
    </row>
    <row r="55" spans="1:22">
      <c r="A55" t="s">
        <v>59</v>
      </c>
      <c r="B55" t="s">
        <v>382</v>
      </c>
      <c r="C55" t="s">
        <v>310</v>
      </c>
      <c r="E55" s="17">
        <v>185</v>
      </c>
      <c r="F55">
        <v>2</v>
      </c>
      <c r="H55">
        <f>IF(ISNA(INDEX(ISCT1!$H:$H,MATCH($A55,ISCT1!$G:$G,0))), 0, INDEX(ISCT1!$H:$H,MATCH($A55,ISCT1!$G:$G,0)))</f>
        <v>0</v>
      </c>
      <c r="I55">
        <f>IF(ISNA(INDEX(ISCTEY!$I:$I,MATCH($A55,ISCTEY!$H:$H,0))), 0, INDEX(ISCTEY!$I:$I,MATCH($A55,ISCTEY!$H:$H,0)))</f>
        <v>0</v>
      </c>
      <c r="J55">
        <f>IF(ISNA(INDEX(ISCTEX!$I:$I,MATCH($A55,ISCTEX!$H:$H,0))), 0, INDEX(ISCTEX!$I:$I,MATCH($A55,ISCTEX!$H:$H,0)))</f>
        <v>0</v>
      </c>
      <c r="K55">
        <f>IF(ISNA(INDEX('PSL-IO'!$I:$I,MATCH($A55,'PSL-IO'!$H:$H,0))), 0, INDEX('PSL-IO'!$I:$I,MATCH($A55,'PSL-IO'!$H:$H,0)))</f>
        <v>0</v>
      </c>
      <c r="M55" s="11">
        <f t="shared" si="12"/>
        <v>0</v>
      </c>
      <c r="N55" s="11">
        <f t="shared" si="7"/>
        <v>0</v>
      </c>
      <c r="P55" s="13">
        <f t="shared" si="13"/>
        <v>2</v>
      </c>
      <c r="Q55" s="9">
        <f t="shared" si="9"/>
        <v>0</v>
      </c>
      <c r="R55" s="9"/>
      <c r="S55" s="13">
        <f t="shared" si="5"/>
        <v>2</v>
      </c>
      <c r="U55" s="4">
        <f t="shared" si="14"/>
        <v>0</v>
      </c>
    </row>
    <row r="56" spans="1:22">
      <c r="A56" t="s">
        <v>60</v>
      </c>
      <c r="B56" t="s">
        <v>382</v>
      </c>
      <c r="C56" t="s">
        <v>60</v>
      </c>
      <c r="E56" s="17">
        <v>230</v>
      </c>
      <c r="F56">
        <v>1</v>
      </c>
      <c r="H56">
        <f>IF(ISNA(INDEX(ISCT1!$H:$H,MATCH($A56,ISCT1!$G:$G,0))), 0, INDEX(ISCT1!$H:$H,MATCH($A56,ISCT1!$G:$G,0)))</f>
        <v>0</v>
      </c>
      <c r="I56">
        <f>IF(ISNA(INDEX(ISCTEY!$I:$I,MATCH($A56,ISCTEY!$H:$H,0))), 0, INDEX(ISCTEY!$I:$I,MATCH($A56,ISCTEY!$H:$H,0)))</f>
        <v>0</v>
      </c>
      <c r="J56">
        <f>IF(ISNA(INDEX(ISCTEX!$I:$I,MATCH($A56,ISCTEX!$H:$H,0))), 0, INDEX(ISCTEX!$I:$I,MATCH($A56,ISCTEX!$H:$H,0)))</f>
        <v>0</v>
      </c>
      <c r="K56">
        <f>IF(ISNA(INDEX('PSL-IO'!$I:$I,MATCH($A56,'PSL-IO'!$H:$H,0))), 0, INDEX('PSL-IO'!$I:$I,MATCH($A56,'PSL-IO'!$H:$H,0)))</f>
        <v>0</v>
      </c>
      <c r="M56" s="11">
        <f t="shared" si="12"/>
        <v>0</v>
      </c>
      <c r="N56" s="11">
        <f t="shared" si="7"/>
        <v>0</v>
      </c>
      <c r="P56" s="13">
        <f t="shared" si="13"/>
        <v>1</v>
      </c>
      <c r="Q56" s="9">
        <f t="shared" si="9"/>
        <v>0</v>
      </c>
      <c r="R56" s="9"/>
      <c r="S56" s="13">
        <f t="shared" si="5"/>
        <v>1</v>
      </c>
      <c r="U56" s="4">
        <f t="shared" si="14"/>
        <v>0</v>
      </c>
    </row>
    <row r="57" spans="1:22">
      <c r="A57" t="s">
        <v>61</v>
      </c>
      <c r="B57" t="s">
        <v>382</v>
      </c>
      <c r="C57" t="s">
        <v>61</v>
      </c>
      <c r="E57" s="17">
        <v>185</v>
      </c>
      <c r="F57">
        <v>2</v>
      </c>
      <c r="H57">
        <f>IF(ISNA(INDEX(ISCT1!$H:$H,MATCH($A57,ISCT1!$G:$G,0))), 0, INDEX(ISCT1!$H:$H,MATCH($A57,ISCT1!$G:$G,0)))</f>
        <v>0</v>
      </c>
      <c r="I57">
        <f>IF(ISNA(INDEX(ISCTEY!$I:$I,MATCH($A57,ISCTEY!$H:$H,0))), 0, INDEX(ISCTEY!$I:$I,MATCH($A57,ISCTEY!$H:$H,0)))</f>
        <v>0</v>
      </c>
      <c r="J57">
        <f>IF(ISNA(INDEX(ISCTEX!$I:$I,MATCH($A57,ISCTEX!$H:$H,0))), 0, INDEX(ISCTEX!$I:$I,MATCH($A57,ISCTEX!$H:$H,0)))</f>
        <v>0</v>
      </c>
      <c r="K57">
        <f>IF(ISNA(INDEX('PSL-IO'!$I:$I,MATCH($A57,'PSL-IO'!$H:$H,0))), 0, INDEX('PSL-IO'!$I:$I,MATCH($A57,'PSL-IO'!$H:$H,0)))</f>
        <v>0</v>
      </c>
      <c r="M57" s="11">
        <f t="shared" si="12"/>
        <v>0</v>
      </c>
      <c r="N57" s="11">
        <f t="shared" si="7"/>
        <v>0</v>
      </c>
      <c r="P57" s="13">
        <f t="shared" si="13"/>
        <v>2</v>
      </c>
      <c r="Q57" s="9">
        <f t="shared" si="9"/>
        <v>0</v>
      </c>
      <c r="R57" s="9"/>
      <c r="S57" s="13">
        <f t="shared" si="5"/>
        <v>2</v>
      </c>
      <c r="U57" s="4">
        <f t="shared" si="14"/>
        <v>0</v>
      </c>
    </row>
    <row r="58" spans="1:22">
      <c r="A58" t="s">
        <v>62</v>
      </c>
      <c r="B58" t="s">
        <v>382</v>
      </c>
      <c r="C58" t="s">
        <v>62</v>
      </c>
      <c r="E58" s="17">
        <v>185</v>
      </c>
      <c r="F58">
        <v>2</v>
      </c>
      <c r="H58">
        <f>IF(ISNA(INDEX(ISCT1!$H:$H,MATCH($A58,ISCT1!$G:$G,0))), 0, INDEX(ISCT1!$H:$H,MATCH($A58,ISCT1!$G:$G,0)))</f>
        <v>0</v>
      </c>
      <c r="I58">
        <f>IF(ISNA(INDEX(ISCTEY!$I:$I,MATCH($A58,ISCTEY!$H:$H,0))), 0, INDEX(ISCTEY!$I:$I,MATCH($A58,ISCTEY!$H:$H,0)))</f>
        <v>0</v>
      </c>
      <c r="J58">
        <f>IF(ISNA(INDEX(ISCTEX!$I:$I,MATCH($A58,ISCTEX!$H:$H,0))), 0, INDEX(ISCTEX!$I:$I,MATCH($A58,ISCTEX!$H:$H,0)))</f>
        <v>0</v>
      </c>
      <c r="K58">
        <f>IF(ISNA(INDEX('PSL-IO'!$I:$I,MATCH($A58,'PSL-IO'!$H:$H,0))), 0, INDEX('PSL-IO'!$I:$I,MATCH($A58,'PSL-IO'!$H:$H,0)))</f>
        <v>0</v>
      </c>
      <c r="M58" s="11">
        <f t="shared" si="12"/>
        <v>0</v>
      </c>
      <c r="N58" s="11">
        <f t="shared" si="7"/>
        <v>0</v>
      </c>
      <c r="P58" s="13">
        <f t="shared" si="13"/>
        <v>2</v>
      </c>
      <c r="Q58" s="9">
        <f t="shared" si="9"/>
        <v>0</v>
      </c>
      <c r="R58" s="9"/>
      <c r="S58" s="13">
        <f t="shared" si="5"/>
        <v>2</v>
      </c>
      <c r="U58" s="4">
        <f t="shared" si="14"/>
        <v>0</v>
      </c>
    </row>
    <row r="59" spans="1:22">
      <c r="E59" s="19"/>
      <c r="M59" s="11"/>
      <c r="N59" s="11"/>
      <c r="P59" s="13"/>
      <c r="Q59" s="9">
        <f t="shared" si="9"/>
        <v>0</v>
      </c>
      <c r="R59" s="9"/>
      <c r="S59" s="13"/>
      <c r="U59" s="4"/>
    </row>
    <row r="60" spans="1:22">
      <c r="A60" s="2" t="s">
        <v>194</v>
      </c>
      <c r="E60" s="17"/>
      <c r="M60" s="11"/>
      <c r="N60" s="11"/>
      <c r="P60" s="13"/>
      <c r="Q60" s="9">
        <f t="shared" si="9"/>
        <v>0</v>
      </c>
      <c r="R60" s="9"/>
      <c r="S60" s="13"/>
      <c r="U60" s="4"/>
    </row>
    <row r="61" spans="1:22">
      <c r="A61" t="s">
        <v>196</v>
      </c>
      <c r="B61" t="s">
        <v>395</v>
      </c>
      <c r="C61" t="s">
        <v>396</v>
      </c>
      <c r="D61" t="s">
        <v>381</v>
      </c>
      <c r="E61" s="15">
        <v>104.5</v>
      </c>
      <c r="F61">
        <v>0</v>
      </c>
      <c r="H61" s="24">
        <f>IF(ISNA(INDEX(ISCT1!$H:$H,MATCH($A61,ISCT1!$G:$G,0))), 0, INDEX(ISCT1!$H:$H,MATCH($A61,ISCT1!$G:$G,0)))</f>
        <v>1</v>
      </c>
      <c r="I61">
        <f>IF(ISNA(INDEX(ISCTEY!$I:$I,MATCH($A61,ISCTEY!$H:$H,0))), 0, INDEX(ISCTEY!$I:$I,MATCH($A61,ISCTEY!$H:$H,0)))</f>
        <v>2</v>
      </c>
      <c r="J61">
        <f>IF(ISNA(INDEX(ISCTEX!$I:$I,MATCH($A61,ISCTEX!$H:$H,0))), 0, INDEX(ISCTEX!$I:$I,MATCH($A61,ISCTEX!$H:$H,0)))</f>
        <v>2</v>
      </c>
      <c r="K61">
        <f>IF(ISNA(INDEX('PSL-IO'!$I:$I,MATCH($A61,'PSL-IO'!$H:$H,0))), 0, INDEX('PSL-IO'!$I:$I,MATCH($A61,'PSL-IO'!$H:$H,0)))</f>
        <v>0</v>
      </c>
      <c r="M61" s="11">
        <f t="shared" ref="M61:M76" si="15">SUM(H61:K61)</f>
        <v>5</v>
      </c>
      <c r="N61" s="11">
        <f t="shared" ref="N61:N76" si="16">M61*2</f>
        <v>10</v>
      </c>
      <c r="P61" s="13">
        <f t="shared" ref="P61:P76" si="17">F61-N61</f>
        <v>-10</v>
      </c>
      <c r="Q61" s="9">
        <f t="shared" si="9"/>
        <v>1358.5</v>
      </c>
      <c r="R61" s="9"/>
      <c r="S61" s="13">
        <f t="shared" ref="S61:S76" si="18">P61-M61</f>
        <v>-15</v>
      </c>
      <c r="U61" s="4">
        <f>MAX(-1*S61*E61*1.3,0)</f>
        <v>2037.75</v>
      </c>
      <c r="V61" t="s">
        <v>148</v>
      </c>
    </row>
    <row r="62" spans="1:22">
      <c r="A62" t="s">
        <v>74</v>
      </c>
      <c r="B62" t="s">
        <v>395</v>
      </c>
      <c r="C62" t="s">
        <v>397</v>
      </c>
      <c r="D62" t="s">
        <v>94</v>
      </c>
      <c r="E62" s="15">
        <v>100</v>
      </c>
      <c r="F62">
        <f>F61</f>
        <v>0</v>
      </c>
      <c r="H62" s="25">
        <f>IF(ISNA(INDEX(ISCT1!$H:$H,MATCH($A62,ISCT1!$G:$G,0))), 0, INDEX(ISCT1!$H:$H,MATCH($A62,ISCT1!$G:$G,0)))+H82</f>
        <v>1</v>
      </c>
      <c r="I62">
        <f>IF(ISNA(INDEX(ISCTEY!$I:$I,MATCH($A62,ISCTEY!$H:$H,0))), 0, INDEX(ISCTEY!$I:$I,MATCH($A62,ISCTEY!$H:$H,0)))</f>
        <v>1</v>
      </c>
      <c r="J62">
        <f>IF(ISNA(INDEX(ISCTEX!$I:$I,MATCH($A62,ISCTEX!$H:$H,0))), 0, INDEX(ISCTEX!$I:$I,MATCH($A62,ISCTEX!$H:$H,0)))</f>
        <v>1</v>
      </c>
      <c r="K62" s="25">
        <f>IF(ISNA(INDEX('PSL-IO'!$I:$I,MATCH($A62,'PSL-IO'!$H:$H,0))), 0, INDEX('PSL-IO'!$I:$I,MATCH($A62,'PSL-IO'!$H:$H,0)))+K79+K81</f>
        <v>3</v>
      </c>
      <c r="M62" s="11">
        <f t="shared" si="15"/>
        <v>6</v>
      </c>
      <c r="N62" s="11">
        <f t="shared" si="16"/>
        <v>12</v>
      </c>
      <c r="P62" s="13">
        <f t="shared" si="17"/>
        <v>-12</v>
      </c>
      <c r="Q62" s="9">
        <f t="shared" si="9"/>
        <v>1560</v>
      </c>
      <c r="R62" s="9"/>
      <c r="S62" s="13">
        <f t="shared" si="18"/>
        <v>-18</v>
      </c>
      <c r="U62" s="4">
        <f t="shared" ref="U62:U76" si="19">MAX(-1*S62*E62*1.3,0)</f>
        <v>2340</v>
      </c>
      <c r="V62" t="str">
        <f>V61</f>
        <v>converted from Euro to USD by multiplying by 1.3</v>
      </c>
    </row>
    <row r="63" spans="1:22">
      <c r="A63" t="s">
        <v>75</v>
      </c>
      <c r="B63" t="s">
        <v>395</v>
      </c>
      <c r="C63" t="s">
        <v>500</v>
      </c>
      <c r="D63" t="s">
        <v>224</v>
      </c>
      <c r="E63" s="15">
        <v>90</v>
      </c>
      <c r="F63">
        <f t="shared" ref="F63:F76" si="20">F62</f>
        <v>0</v>
      </c>
      <c r="H63">
        <f>IF(ISNA(INDEX(ISCT1!$H:$H,MATCH($A63,ISCT1!$G:$G,0))), 0, INDEX(ISCT1!$H:$H,MATCH($A63,ISCT1!$G:$G,0)))</f>
        <v>0</v>
      </c>
      <c r="I63">
        <f>IF(ISNA(INDEX(ISCTEY!$I:$I,MATCH($A63,ISCTEY!$H:$H,0))), 0, INDEX(ISCTEY!$I:$I,MATCH($A63,ISCTEY!$H:$H,0)))</f>
        <v>0</v>
      </c>
      <c r="J63">
        <f>IF(ISNA(INDEX(ISCTEX!$I:$I,MATCH($A63,ISCTEX!$H:$H,0))), 0, INDEX(ISCTEX!$I:$I,MATCH($A63,ISCTEX!$H:$H,0)))</f>
        <v>0</v>
      </c>
      <c r="K63">
        <f>IF(ISNA(INDEX('PSL-IO'!$I:$I,MATCH($A63,'PSL-IO'!$H:$H,0))), 0, INDEX('PSL-IO'!$I:$I,MATCH($A63,'PSL-IO'!$H:$H,0)))</f>
        <v>0</v>
      </c>
      <c r="M63" s="11">
        <f t="shared" si="15"/>
        <v>0</v>
      </c>
      <c r="N63" s="11">
        <f t="shared" si="16"/>
        <v>0</v>
      </c>
      <c r="P63" s="13">
        <f t="shared" si="17"/>
        <v>0</v>
      </c>
      <c r="Q63" s="9">
        <f t="shared" si="9"/>
        <v>0</v>
      </c>
      <c r="R63" s="9"/>
      <c r="S63" s="13">
        <f t="shared" si="18"/>
        <v>0</v>
      </c>
      <c r="U63" s="4">
        <f t="shared" si="19"/>
        <v>0</v>
      </c>
      <c r="V63" t="str">
        <f t="shared" ref="V63:V76" si="21">V62</f>
        <v>converted from Euro to USD by multiplying by 1.3</v>
      </c>
    </row>
    <row r="64" spans="1:22">
      <c r="A64" t="s">
        <v>76</v>
      </c>
      <c r="B64" t="s">
        <v>395</v>
      </c>
      <c r="C64" t="s">
        <v>501</v>
      </c>
      <c r="E64" s="15">
        <v>90</v>
      </c>
      <c r="F64">
        <f t="shared" si="20"/>
        <v>0</v>
      </c>
      <c r="H64">
        <f>IF(ISNA(INDEX(ISCT1!$H:$H,MATCH($A64,ISCT1!$G:$G,0))), 0, INDEX(ISCT1!$H:$H,MATCH($A64,ISCT1!$G:$G,0)))</f>
        <v>0</v>
      </c>
      <c r="I64">
        <f>IF(ISNA(INDEX(ISCTEY!$I:$I,MATCH($A64,ISCTEY!$H:$H,0))), 0, INDEX(ISCTEY!$I:$I,MATCH($A64,ISCTEY!$H:$H,0)))</f>
        <v>0</v>
      </c>
      <c r="J64">
        <f>IF(ISNA(INDEX(ISCTEX!$I:$I,MATCH($A64,ISCTEX!$H:$H,0))), 0, INDEX(ISCTEX!$I:$I,MATCH($A64,ISCTEX!$H:$H,0)))</f>
        <v>0</v>
      </c>
      <c r="K64">
        <f>IF(ISNA(INDEX('PSL-IO'!$I:$I,MATCH($A64,'PSL-IO'!$H:$H,0))), 0, INDEX('PSL-IO'!$I:$I,MATCH($A64,'PSL-IO'!$H:$H,0)))</f>
        <v>0</v>
      </c>
      <c r="M64" s="11">
        <f t="shared" si="15"/>
        <v>0</v>
      </c>
      <c r="N64" s="11">
        <f t="shared" si="16"/>
        <v>0</v>
      </c>
      <c r="P64" s="13">
        <f t="shared" si="17"/>
        <v>0</v>
      </c>
      <c r="Q64" s="9">
        <f t="shared" si="9"/>
        <v>0</v>
      </c>
      <c r="R64" s="9"/>
      <c r="S64" s="13">
        <f t="shared" si="18"/>
        <v>0</v>
      </c>
      <c r="U64" s="4">
        <f t="shared" si="19"/>
        <v>0</v>
      </c>
      <c r="V64" t="str">
        <f t="shared" si="21"/>
        <v>converted from Euro to USD by multiplying by 1.3</v>
      </c>
    </row>
    <row r="65" spans="1:22">
      <c r="A65" t="s">
        <v>77</v>
      </c>
      <c r="B65" t="s">
        <v>395</v>
      </c>
      <c r="C65" t="s">
        <v>386</v>
      </c>
      <c r="D65" t="s">
        <v>225</v>
      </c>
      <c r="E65" s="15">
        <v>200</v>
      </c>
      <c r="F65">
        <f t="shared" si="20"/>
        <v>0</v>
      </c>
      <c r="H65">
        <f>IF(ISNA(INDEX(ISCT1!$H:$H,MATCH($A65,ISCT1!$G:$G,0))), 0, INDEX(ISCT1!$H:$H,MATCH($A65,ISCT1!$G:$G,0)))</f>
        <v>0</v>
      </c>
      <c r="I65">
        <f>IF(ISNA(INDEX(ISCTEY!$I:$I,MATCH($A65,ISCTEY!$H:$H,0))), 0, INDEX(ISCTEY!$I:$I,MATCH($A65,ISCTEY!$H:$H,0)))</f>
        <v>0</v>
      </c>
      <c r="J65">
        <f>IF(ISNA(INDEX(ISCTEX!$I:$I,MATCH($A65,ISCTEX!$H:$H,0))), 0, INDEX(ISCTEX!$I:$I,MATCH($A65,ISCTEX!$H:$H,0)))</f>
        <v>0</v>
      </c>
      <c r="K65" s="29">
        <f>IF(ISNA(INDEX('PSL-IO'!$I:$I,MATCH($A65,'PSL-IO'!$H:$H,0))), 0, INDEX('PSL-IO'!$I:$I,MATCH($A65,'PSL-IO'!$H:$H,0)))</f>
        <v>0</v>
      </c>
      <c r="M65" s="11">
        <f t="shared" si="15"/>
        <v>0</v>
      </c>
      <c r="N65" s="11">
        <f t="shared" si="16"/>
        <v>0</v>
      </c>
      <c r="P65" s="13">
        <f t="shared" si="17"/>
        <v>0</v>
      </c>
      <c r="Q65" s="9">
        <f t="shared" si="9"/>
        <v>0</v>
      </c>
      <c r="R65" s="9"/>
      <c r="S65" s="13">
        <f t="shared" si="18"/>
        <v>0</v>
      </c>
      <c r="U65" s="4">
        <f t="shared" si="19"/>
        <v>0</v>
      </c>
      <c r="V65" t="str">
        <f t="shared" si="21"/>
        <v>converted from Euro to USD by multiplying by 1.3</v>
      </c>
    </row>
    <row r="66" spans="1:22">
      <c r="A66" t="s">
        <v>78</v>
      </c>
      <c r="B66" t="s">
        <v>395</v>
      </c>
      <c r="C66" t="s">
        <v>502</v>
      </c>
      <c r="D66" t="s">
        <v>326</v>
      </c>
      <c r="E66" s="15">
        <v>90</v>
      </c>
      <c r="F66">
        <f t="shared" si="20"/>
        <v>0</v>
      </c>
      <c r="H66">
        <f>IF(ISNA(INDEX(ISCT1!$H:$H,MATCH($A66,ISCT1!$G:$G,0))), 0, INDEX(ISCT1!$H:$H,MATCH($A66,ISCT1!$G:$G,0)))</f>
        <v>0</v>
      </c>
      <c r="I66">
        <f>IF(ISNA(INDEX(ISCTEY!$I:$I,MATCH($A66,ISCTEY!$H:$H,0))), 0, INDEX(ISCTEY!$I:$I,MATCH($A66,ISCTEY!$H:$H,0)))</f>
        <v>0</v>
      </c>
      <c r="J66">
        <f>IF(ISNA(INDEX(ISCTEX!$I:$I,MATCH($A66,ISCTEX!$H:$H,0))), 0, INDEX(ISCTEX!$I:$I,MATCH($A66,ISCTEX!$H:$H,0)))</f>
        <v>0</v>
      </c>
      <c r="K66">
        <f>IF(ISNA(INDEX('PSL-IO'!$I:$I,MATCH($A66,'PSL-IO'!$H:$H,0))), 0, INDEX('PSL-IO'!$I:$I,MATCH($A66,'PSL-IO'!$H:$H,0)))</f>
        <v>0</v>
      </c>
      <c r="M66" s="11">
        <f t="shared" si="15"/>
        <v>0</v>
      </c>
      <c r="N66" s="11">
        <f t="shared" si="16"/>
        <v>0</v>
      </c>
      <c r="P66" s="13">
        <f t="shared" si="17"/>
        <v>0</v>
      </c>
      <c r="Q66" s="9">
        <f t="shared" si="9"/>
        <v>0</v>
      </c>
      <c r="R66" s="9"/>
      <c r="S66" s="13">
        <f t="shared" si="18"/>
        <v>0</v>
      </c>
      <c r="U66" s="4">
        <f t="shared" si="19"/>
        <v>0</v>
      </c>
      <c r="V66" t="str">
        <f t="shared" si="21"/>
        <v>converted from Euro to USD by multiplying by 1.3</v>
      </c>
    </row>
    <row r="67" spans="1:22">
      <c r="A67" t="s">
        <v>79</v>
      </c>
      <c r="B67" t="s">
        <v>395</v>
      </c>
      <c r="C67" t="s">
        <v>554</v>
      </c>
      <c r="E67" s="15">
        <v>90</v>
      </c>
      <c r="F67">
        <f t="shared" si="20"/>
        <v>0</v>
      </c>
      <c r="H67">
        <f>IF(ISNA(INDEX(ISCT1!$H:$H,MATCH($A67,ISCT1!$G:$G,0))), 0, INDEX(ISCT1!$H:$H,MATCH($A67,ISCT1!$G:$G,0)))</f>
        <v>0</v>
      </c>
      <c r="I67">
        <f>IF(ISNA(INDEX(ISCTEY!$I:$I,MATCH($A67,ISCTEY!$H:$H,0))), 0, INDEX(ISCTEY!$I:$I,MATCH($A67,ISCTEY!$H:$H,0)))</f>
        <v>0</v>
      </c>
      <c r="J67">
        <f>IF(ISNA(INDEX(ISCTEX!$I:$I,MATCH($A67,ISCTEX!$H:$H,0))), 0, INDEX(ISCTEX!$I:$I,MATCH($A67,ISCTEX!$H:$H,0)))</f>
        <v>0</v>
      </c>
      <c r="K67" s="25">
        <f>IF(ISNA(INDEX('PSL-IO'!$I:$I,MATCH($A67,'PSL-IO'!$H:$H,0))), 0, INDEX('PSL-IO'!$I:$I,MATCH($A67,'PSL-IO'!$H:$H,0))+K80)</f>
        <v>1</v>
      </c>
      <c r="M67" s="11">
        <f t="shared" si="15"/>
        <v>1</v>
      </c>
      <c r="N67" s="11">
        <f t="shared" si="16"/>
        <v>2</v>
      </c>
      <c r="P67" s="13">
        <f t="shared" si="17"/>
        <v>-2</v>
      </c>
      <c r="Q67" s="9">
        <f t="shared" si="9"/>
        <v>234</v>
      </c>
      <c r="R67" s="9"/>
      <c r="S67" s="13">
        <f t="shared" si="18"/>
        <v>-3</v>
      </c>
      <c r="U67" s="4">
        <f t="shared" si="19"/>
        <v>351</v>
      </c>
      <c r="V67" t="str">
        <f t="shared" si="21"/>
        <v>converted from Euro to USD by multiplying by 1.3</v>
      </c>
    </row>
    <row r="68" spans="1:22">
      <c r="A68" t="s">
        <v>236</v>
      </c>
      <c r="B68" t="s">
        <v>395</v>
      </c>
      <c r="D68" s="25" t="s">
        <v>327</v>
      </c>
      <c r="E68" s="15">
        <v>90</v>
      </c>
      <c r="F68">
        <f t="shared" si="20"/>
        <v>0</v>
      </c>
      <c r="H68" s="23">
        <f>H83</f>
        <v>1</v>
      </c>
      <c r="M68" s="11">
        <f t="shared" si="15"/>
        <v>1</v>
      </c>
      <c r="N68" s="11">
        <f t="shared" si="16"/>
        <v>2</v>
      </c>
      <c r="P68" s="13">
        <f t="shared" si="17"/>
        <v>-2</v>
      </c>
      <c r="Q68" s="9">
        <f t="shared" si="9"/>
        <v>234</v>
      </c>
      <c r="R68" s="9"/>
      <c r="S68" s="13">
        <f t="shared" si="18"/>
        <v>-3</v>
      </c>
      <c r="U68" s="4">
        <f t="shared" si="19"/>
        <v>351</v>
      </c>
    </row>
    <row r="69" spans="1:22">
      <c r="A69" t="s">
        <v>237</v>
      </c>
      <c r="B69" t="s">
        <v>395</v>
      </c>
      <c r="C69" t="s">
        <v>555</v>
      </c>
      <c r="E69" s="15">
        <v>90</v>
      </c>
      <c r="F69">
        <f t="shared" si="20"/>
        <v>0</v>
      </c>
      <c r="H69">
        <f>IF(ISNA(INDEX(ISCT1!$H:$H,MATCH($A69,ISCT1!$G:$G,0))), 0, INDEX(ISCT1!$H:$H,MATCH($A69,ISCT1!$G:$G,0)))</f>
        <v>0</v>
      </c>
      <c r="I69">
        <f>IF(ISNA(INDEX(ISCTEY!$I:$I,MATCH($A69,ISCTEY!$H:$H,0))), 0, INDEX(ISCTEY!$I:$I,MATCH($A69,ISCTEY!$H:$H,0)))</f>
        <v>0</v>
      </c>
      <c r="J69">
        <f>IF(ISNA(INDEX(ISCTEX!$I:$I,MATCH($A69,ISCTEX!$H:$H,0))), 0, INDEX(ISCTEX!$I:$I,MATCH($A69,ISCTEX!$H:$H,0)))</f>
        <v>0</v>
      </c>
      <c r="K69">
        <f>IF(ISNA(INDEX('PSL-IO'!$I:$I,MATCH($A69,'PSL-IO'!$H:$H,0))), 0, INDEX('PSL-IO'!$I:$I,MATCH($A69,'PSL-IO'!$H:$H,0)))</f>
        <v>0</v>
      </c>
      <c r="M69" s="11">
        <f t="shared" si="15"/>
        <v>0</v>
      </c>
      <c r="N69" s="11">
        <f t="shared" si="16"/>
        <v>0</v>
      </c>
      <c r="P69" s="13">
        <f t="shared" si="17"/>
        <v>0</v>
      </c>
      <c r="Q69" s="9">
        <f t="shared" si="9"/>
        <v>0</v>
      </c>
      <c r="R69" s="9"/>
      <c r="S69" s="13">
        <f t="shared" si="18"/>
        <v>0</v>
      </c>
      <c r="U69" s="4">
        <f t="shared" si="19"/>
        <v>0</v>
      </c>
      <c r="V69" t="str">
        <f>V67</f>
        <v>converted from Euro to USD by multiplying by 1.3</v>
      </c>
    </row>
    <row r="70" spans="1:22">
      <c r="A70" t="s">
        <v>238</v>
      </c>
      <c r="B70" t="s">
        <v>395</v>
      </c>
      <c r="C70" t="s">
        <v>504</v>
      </c>
      <c r="E70" s="15">
        <v>90</v>
      </c>
      <c r="F70">
        <f t="shared" si="20"/>
        <v>0</v>
      </c>
      <c r="H70">
        <f>IF(ISNA(INDEX(ISCT1!$H:$H,MATCH($A70,ISCT1!$G:$G,0))), 0, INDEX(ISCT1!$H:$H,MATCH($A70,ISCT1!$G:$G,0)))</f>
        <v>0</v>
      </c>
      <c r="I70">
        <f>IF(ISNA(INDEX(ISCTEY!$I:$I,MATCH($A70,ISCTEY!$H:$H,0))), 0, INDEX(ISCTEY!$I:$I,MATCH($A70,ISCTEY!$H:$H,0)))</f>
        <v>0</v>
      </c>
      <c r="J70">
        <f>IF(ISNA(INDEX(ISCTEX!$I:$I,MATCH($A70,ISCTEX!$H:$H,0))), 0, INDEX(ISCTEX!$I:$I,MATCH($A70,ISCTEX!$H:$H,0)))</f>
        <v>0</v>
      </c>
      <c r="K70">
        <f>IF(ISNA(INDEX('PSL-IO'!$I:$I,MATCH($A70,'PSL-IO'!$H:$H,0))), 0, INDEX('PSL-IO'!$I:$I,MATCH($A70,'PSL-IO'!$H:$H,0)))</f>
        <v>0</v>
      </c>
      <c r="M70" s="11">
        <f t="shared" si="15"/>
        <v>0</v>
      </c>
      <c r="N70" s="11">
        <f t="shared" si="16"/>
        <v>0</v>
      </c>
      <c r="P70" s="13">
        <f t="shared" si="17"/>
        <v>0</v>
      </c>
      <c r="Q70" s="9">
        <f t="shared" si="9"/>
        <v>0</v>
      </c>
      <c r="R70" s="9"/>
      <c r="S70" s="13">
        <f t="shared" si="18"/>
        <v>0</v>
      </c>
      <c r="U70" s="4">
        <f t="shared" si="19"/>
        <v>0</v>
      </c>
      <c r="V70" t="str">
        <f t="shared" si="21"/>
        <v>converted from Euro to USD by multiplying by 1.3</v>
      </c>
    </row>
    <row r="71" spans="1:22">
      <c r="A71" t="s">
        <v>239</v>
      </c>
      <c r="B71" t="s">
        <v>395</v>
      </c>
      <c r="C71" t="s">
        <v>505</v>
      </c>
      <c r="E71" s="15">
        <v>90</v>
      </c>
      <c r="F71">
        <f t="shared" si="20"/>
        <v>0</v>
      </c>
      <c r="H71">
        <f>IF(ISNA(INDEX(ISCT1!$H:$H,MATCH($A71,ISCT1!$G:$G,0))), 0, INDEX(ISCT1!$H:$H,MATCH($A71,ISCT1!$G:$G,0)))</f>
        <v>0</v>
      </c>
      <c r="I71">
        <f>IF(ISNA(INDEX(ISCTEY!$I:$I,MATCH($A71,ISCTEY!$H:$H,0))), 0, INDEX(ISCTEY!$I:$I,MATCH($A71,ISCTEY!$H:$H,0)))</f>
        <v>0</v>
      </c>
      <c r="J71">
        <f>IF(ISNA(INDEX(ISCTEX!$I:$I,MATCH($A71,ISCTEX!$H:$H,0))), 0, INDEX(ISCTEX!$I:$I,MATCH($A71,ISCTEX!$H:$H,0)))</f>
        <v>0</v>
      </c>
      <c r="K71">
        <f>IF(ISNA(INDEX('PSL-IO'!$I:$I,MATCH($A71,'PSL-IO'!$H:$H,0))), 0, INDEX('PSL-IO'!$I:$I,MATCH($A71,'PSL-IO'!$H:$H,0)))</f>
        <v>0</v>
      </c>
      <c r="M71" s="11">
        <f t="shared" si="15"/>
        <v>0</v>
      </c>
      <c r="N71" s="11">
        <f t="shared" si="16"/>
        <v>0</v>
      </c>
      <c r="P71" s="13">
        <f t="shared" si="17"/>
        <v>0</v>
      </c>
      <c r="Q71" s="9">
        <f t="shared" si="9"/>
        <v>0</v>
      </c>
      <c r="R71" s="9"/>
      <c r="S71" s="13">
        <f t="shared" si="18"/>
        <v>0</v>
      </c>
      <c r="U71" s="4">
        <f t="shared" si="19"/>
        <v>0</v>
      </c>
      <c r="V71" t="str">
        <f t="shared" si="21"/>
        <v>converted from Euro to USD by multiplying by 1.3</v>
      </c>
    </row>
    <row r="72" spans="1:22">
      <c r="A72" t="s">
        <v>240</v>
      </c>
      <c r="B72" t="s">
        <v>395</v>
      </c>
      <c r="C72" t="s">
        <v>506</v>
      </c>
      <c r="E72" s="15">
        <v>90</v>
      </c>
      <c r="F72">
        <f t="shared" si="20"/>
        <v>0</v>
      </c>
      <c r="H72">
        <f>IF(ISNA(INDEX(ISCT1!$H:$H,MATCH($A72,ISCT1!$G:$G,0))), 0, INDEX(ISCT1!$H:$H,MATCH($A72,ISCT1!$G:$G,0)))</f>
        <v>0</v>
      </c>
      <c r="I72">
        <f>IF(ISNA(INDEX(ISCTEY!$I:$I,MATCH($A72,ISCTEY!$H:$H,0))), 0, INDEX(ISCTEY!$I:$I,MATCH($A72,ISCTEY!$H:$H,0)))</f>
        <v>0</v>
      </c>
      <c r="J72">
        <f>IF(ISNA(INDEX(ISCTEX!$I:$I,MATCH($A72,ISCTEX!$H:$H,0))), 0, INDEX(ISCTEX!$I:$I,MATCH($A72,ISCTEX!$H:$H,0)))</f>
        <v>0</v>
      </c>
      <c r="K72">
        <f>IF(ISNA(INDEX('PSL-IO'!$I:$I,MATCH($A72,'PSL-IO'!$H:$H,0))), 0, INDEX('PSL-IO'!$I:$I,MATCH($A72,'PSL-IO'!$H:$H,0)))</f>
        <v>0</v>
      </c>
      <c r="M72" s="11">
        <f t="shared" si="15"/>
        <v>0</v>
      </c>
      <c r="N72" s="11">
        <f t="shared" si="16"/>
        <v>0</v>
      </c>
      <c r="P72" s="13">
        <f t="shared" si="17"/>
        <v>0</v>
      </c>
      <c r="Q72" s="9">
        <f t="shared" si="9"/>
        <v>0</v>
      </c>
      <c r="R72" s="9"/>
      <c r="S72" s="13">
        <f t="shared" si="18"/>
        <v>0</v>
      </c>
      <c r="U72" s="4">
        <f t="shared" si="19"/>
        <v>0</v>
      </c>
      <c r="V72" t="str">
        <f t="shared" si="21"/>
        <v>converted from Euro to USD by multiplying by 1.3</v>
      </c>
    </row>
    <row r="73" spans="1:22">
      <c r="A73" t="s">
        <v>241</v>
      </c>
      <c r="B73" t="s">
        <v>395</v>
      </c>
      <c r="C73" t="s">
        <v>507</v>
      </c>
      <c r="E73" s="15">
        <v>80</v>
      </c>
      <c r="F73">
        <f t="shared" si="20"/>
        <v>0</v>
      </c>
      <c r="H73">
        <f>IF(ISNA(INDEX(ISCT1!$H:$H,MATCH($A73,ISCT1!$G:$G,0))), 0, INDEX(ISCT1!$H:$H,MATCH($A73,ISCT1!$G:$G,0)))</f>
        <v>0</v>
      </c>
      <c r="I73">
        <f>IF(ISNA(INDEX(ISCTEY!$I:$I,MATCH($A73,ISCTEY!$H:$H,0))), 0, INDEX(ISCTEY!$I:$I,MATCH($A73,ISCTEY!$H:$H,0)))</f>
        <v>0</v>
      </c>
      <c r="J73">
        <f>IF(ISNA(INDEX(ISCTEX!$I:$I,MATCH($A73,ISCTEX!$H:$H,0))), 0, INDEX(ISCTEX!$I:$I,MATCH($A73,ISCTEX!$H:$H,0)))</f>
        <v>0</v>
      </c>
      <c r="K73">
        <f>IF(ISNA(INDEX('PSL-IO'!$I:$I,MATCH($A73,'PSL-IO'!$H:$H,0))), 0, INDEX('PSL-IO'!$I:$I,MATCH($A73,'PSL-IO'!$H:$H,0)))</f>
        <v>0</v>
      </c>
      <c r="M73" s="11">
        <f t="shared" si="15"/>
        <v>0</v>
      </c>
      <c r="N73" s="11">
        <f t="shared" si="16"/>
        <v>0</v>
      </c>
      <c r="P73" s="13">
        <f t="shared" si="17"/>
        <v>0</v>
      </c>
      <c r="Q73" s="9">
        <f t="shared" si="9"/>
        <v>0</v>
      </c>
      <c r="R73" s="9"/>
      <c r="S73" s="13">
        <f t="shared" si="18"/>
        <v>0</v>
      </c>
      <c r="U73" s="4">
        <f t="shared" si="19"/>
        <v>0</v>
      </c>
      <c r="V73" t="str">
        <f t="shared" si="21"/>
        <v>converted from Euro to USD by multiplying by 1.3</v>
      </c>
    </row>
    <row r="74" spans="1:22">
      <c r="A74" t="s">
        <v>37</v>
      </c>
      <c r="B74" t="s">
        <v>395</v>
      </c>
      <c r="C74" t="s">
        <v>377</v>
      </c>
      <c r="E74" s="15">
        <v>80</v>
      </c>
      <c r="F74">
        <f t="shared" si="20"/>
        <v>0</v>
      </c>
      <c r="H74">
        <f>IF(ISNA(INDEX(ISCT1!$H:$H,MATCH($A74,ISCT1!$G:$G,0))), 0, INDEX(ISCT1!$H:$H,MATCH($A74,ISCT1!$G:$G,0)))</f>
        <v>0</v>
      </c>
      <c r="I74">
        <f>IF(ISNA(INDEX(ISCTEY!$I:$I,MATCH($A74,ISCTEY!$H:$H,0))), 0, INDEX(ISCTEY!$I:$I,MATCH($A74,ISCTEY!$H:$H,0)))</f>
        <v>0</v>
      </c>
      <c r="J74">
        <f>IF(ISNA(INDEX(ISCTEX!$I:$I,MATCH($A74,ISCTEX!$H:$H,0))), 0, INDEX(ISCTEX!$I:$I,MATCH($A74,ISCTEX!$H:$H,0)))</f>
        <v>0</v>
      </c>
      <c r="K74">
        <f>IF(ISNA(INDEX('PSL-IO'!$I:$I,MATCH($A74,'PSL-IO'!$H:$H,0))), 0, INDEX('PSL-IO'!$I:$I,MATCH($A74,'PSL-IO'!$H:$H,0)))</f>
        <v>0</v>
      </c>
      <c r="M74" s="11">
        <f t="shared" si="15"/>
        <v>0</v>
      </c>
      <c r="N74" s="11">
        <f t="shared" si="16"/>
        <v>0</v>
      </c>
      <c r="P74" s="13">
        <f t="shared" si="17"/>
        <v>0</v>
      </c>
      <c r="Q74" s="9">
        <f t="shared" si="9"/>
        <v>0</v>
      </c>
      <c r="R74" s="9"/>
      <c r="S74" s="13">
        <f t="shared" si="18"/>
        <v>0</v>
      </c>
      <c r="U74" s="4">
        <f t="shared" si="19"/>
        <v>0</v>
      </c>
      <c r="V74" t="str">
        <f t="shared" si="21"/>
        <v>converted from Euro to USD by multiplying by 1.3</v>
      </c>
    </row>
    <row r="75" spans="1:22">
      <c r="A75" t="s">
        <v>38</v>
      </c>
      <c r="B75" t="s">
        <v>395</v>
      </c>
      <c r="C75" t="s">
        <v>378</v>
      </c>
      <c r="E75" s="15">
        <v>200</v>
      </c>
      <c r="F75">
        <f t="shared" si="20"/>
        <v>0</v>
      </c>
      <c r="H75">
        <f>IF(ISNA(INDEX(ISCT1!$H:$H,MATCH($A75,ISCT1!$G:$G,0))), 0, INDEX(ISCT1!$H:$H,MATCH($A75,ISCT1!$G:$G,0)))</f>
        <v>0</v>
      </c>
      <c r="I75">
        <f>IF(ISNA(INDEX(ISCTEY!$I:$I,MATCH($A75,ISCTEY!$H:$H,0))), 0, INDEX(ISCTEY!$I:$I,MATCH($A75,ISCTEY!$H:$H,0)))</f>
        <v>0</v>
      </c>
      <c r="J75">
        <f>IF(ISNA(INDEX(ISCTEX!$I:$I,MATCH($A75,ISCTEX!$H:$H,0))), 0, INDEX(ISCTEX!$I:$I,MATCH($A75,ISCTEX!$H:$H,0)))</f>
        <v>0</v>
      </c>
      <c r="K75">
        <f>IF(ISNA(INDEX('PSL-IO'!$I:$I,MATCH($A75,'PSL-IO'!$H:$H,0))), 0, INDEX('PSL-IO'!$I:$I,MATCH($A75,'PSL-IO'!$H:$H,0)))</f>
        <v>0</v>
      </c>
      <c r="M75" s="11">
        <f t="shared" si="15"/>
        <v>0</v>
      </c>
      <c r="N75" s="11">
        <f t="shared" si="16"/>
        <v>0</v>
      </c>
      <c r="P75" s="13">
        <f t="shared" si="17"/>
        <v>0</v>
      </c>
      <c r="Q75" s="9">
        <f t="shared" si="9"/>
        <v>0</v>
      </c>
      <c r="R75" s="9"/>
      <c r="S75" s="13">
        <f t="shared" si="18"/>
        <v>0</v>
      </c>
      <c r="U75" s="4">
        <f t="shared" si="19"/>
        <v>0</v>
      </c>
      <c r="V75" t="str">
        <f t="shared" si="21"/>
        <v>converted from Euro to USD by multiplying by 1.3</v>
      </c>
    </row>
    <row r="76" spans="1:22">
      <c r="A76" t="s">
        <v>39</v>
      </c>
      <c r="B76" t="s">
        <v>395</v>
      </c>
      <c r="C76" t="s">
        <v>379</v>
      </c>
      <c r="E76" s="15">
        <v>490</v>
      </c>
      <c r="F76">
        <f t="shared" si="20"/>
        <v>0</v>
      </c>
      <c r="H76">
        <f>IF(ISNA(INDEX(ISCT1!$H:$H,MATCH($A76,ISCT1!$G:$G,0))), 0, INDEX(ISCT1!$H:$H,MATCH($A76,ISCT1!$G:$G,0)))</f>
        <v>0</v>
      </c>
      <c r="I76">
        <f>IF(ISNA(INDEX(ISCTEY!$I:$I,MATCH($A76,ISCTEY!$H:$H,0))), 0, INDEX(ISCTEY!$I:$I,MATCH($A76,ISCTEY!$H:$H,0)))</f>
        <v>1</v>
      </c>
      <c r="J76">
        <f>IF(ISNA(INDEX(ISCTEX!$I:$I,MATCH($A76,ISCTEX!$H:$H,0))), 0, INDEX(ISCTEX!$I:$I,MATCH($A76,ISCTEX!$H:$H,0)))</f>
        <v>1</v>
      </c>
      <c r="K76">
        <f>IF(ISNA(INDEX('PSL-IO'!$I:$I,MATCH($A76,'PSL-IO'!$H:$H,0))), 0, INDEX('PSL-IO'!$I:$I,MATCH($A76,'PSL-IO'!$H:$H,0)))</f>
        <v>0</v>
      </c>
      <c r="M76" s="11">
        <f t="shared" si="15"/>
        <v>2</v>
      </c>
      <c r="N76" s="11">
        <f t="shared" si="16"/>
        <v>4</v>
      </c>
      <c r="P76" s="13">
        <f t="shared" si="17"/>
        <v>-4</v>
      </c>
      <c r="Q76" s="9">
        <f t="shared" si="9"/>
        <v>2548</v>
      </c>
      <c r="R76" s="9"/>
      <c r="S76" s="13">
        <f t="shared" si="18"/>
        <v>-6</v>
      </c>
      <c r="U76" s="4">
        <f t="shared" si="19"/>
        <v>3822</v>
      </c>
      <c r="V76" t="str">
        <f t="shared" si="21"/>
        <v>converted from Euro to USD by multiplying by 1.3</v>
      </c>
    </row>
    <row r="77" spans="1:22">
      <c r="E77" s="15"/>
      <c r="M77" s="11"/>
      <c r="N77" s="11"/>
      <c r="P77" s="13"/>
      <c r="Q77" s="9">
        <f t="shared" ref="Q77:Q131" si="22">IF((-1*P77*E77)&lt;=0,0,-1*P77*E77)</f>
        <v>0</v>
      </c>
      <c r="R77" s="9"/>
      <c r="S77" s="13"/>
      <c r="U77" s="4"/>
    </row>
    <row r="78" spans="1:22">
      <c r="E78" s="15"/>
      <c r="M78" s="11"/>
      <c r="N78" s="11"/>
      <c r="P78" s="13"/>
      <c r="Q78" s="9">
        <f t="shared" si="22"/>
        <v>0</v>
      </c>
      <c r="R78" s="9"/>
      <c r="S78" s="13"/>
      <c r="U78" s="4"/>
    </row>
    <row r="79" spans="1:22">
      <c r="A79" t="s">
        <v>137</v>
      </c>
      <c r="B79" t="s">
        <v>382</v>
      </c>
      <c r="C79" t="s">
        <v>150</v>
      </c>
      <c r="D79" t="s">
        <v>24</v>
      </c>
      <c r="E79" s="17">
        <v>225</v>
      </c>
      <c r="F79">
        <v>2</v>
      </c>
      <c r="H79" s="22">
        <f>IF(ISNA(INDEX(ISCT1!$H:$H,MATCH($A79,ISCT1!$G:$G,0))), 0, INDEX(ISCT1!$H:$H,MATCH($A79,ISCT1!$G:$G,0)))</f>
        <v>0</v>
      </c>
      <c r="I79" s="22">
        <f>IF(ISNA(INDEX(ISCTEY!$I:$I,MATCH($A79,ISCTEY!$H:$H,0))), 0, INDEX(ISCTEY!$I:$I,MATCH($A79,ISCTEY!$H:$H,0)))</f>
        <v>0</v>
      </c>
      <c r="J79" s="22">
        <f>IF(ISNA(INDEX(ISCTEX!$I:$I,MATCH($A79,ISCTEX!$H:$H,0))), 0, INDEX(ISCTEX!$I:$I,MATCH($A79,ISCTEX!$H:$H,0)))</f>
        <v>0</v>
      </c>
      <c r="K79" s="22">
        <f>IF(ISNA(INDEX('PSL-IO'!$I:$I,MATCH($A79,'PSL-IO'!$H:$H,0))), 0, INDEX('PSL-IO'!$I:$I,MATCH($A79,'PSL-IO'!$H:$H,0)))</f>
        <v>2</v>
      </c>
      <c r="M79" s="11">
        <f>SUM(H79:K79)</f>
        <v>2</v>
      </c>
      <c r="N79" s="11">
        <f t="shared" si="7"/>
        <v>4</v>
      </c>
      <c r="P79" s="13">
        <f>F79-N79</f>
        <v>-2</v>
      </c>
      <c r="Q79" s="9">
        <f t="shared" si="22"/>
        <v>450</v>
      </c>
      <c r="R79" s="9"/>
      <c r="S79" s="13">
        <f t="shared" si="5"/>
        <v>-4</v>
      </c>
      <c r="U79" s="4">
        <f>MAX(-1*S79*E79,0)</f>
        <v>900</v>
      </c>
    </row>
    <row r="80" spans="1:22">
      <c r="A80" t="s">
        <v>164</v>
      </c>
      <c r="B80" t="s">
        <v>382</v>
      </c>
      <c r="C80" t="s">
        <v>151</v>
      </c>
      <c r="D80" t="s">
        <v>24</v>
      </c>
      <c r="E80" s="17">
        <v>225</v>
      </c>
      <c r="F80">
        <v>1</v>
      </c>
      <c r="H80" s="22">
        <f>IF(ISNA(INDEX(ISCT1!$H:$H,MATCH($A80,ISCT1!$G:$G,0))), 0, INDEX(ISCT1!$H:$H,MATCH($A80,ISCT1!$G:$G,0)))</f>
        <v>0</v>
      </c>
      <c r="I80" s="22">
        <f>IF(ISNA(INDEX(ISCTEY!$I:$I,MATCH($A80,ISCTEY!$H:$H,0))), 0, INDEX(ISCTEY!$I:$I,MATCH($A80,ISCTEY!$H:$H,0)))</f>
        <v>0</v>
      </c>
      <c r="J80" s="22">
        <f>IF(ISNA(INDEX(ISCTEX!$I:$I,MATCH($A80,ISCTEX!$H:$H,0))), 0, INDEX(ISCTEX!$I:$I,MATCH($A80,ISCTEX!$H:$H,0)))</f>
        <v>0</v>
      </c>
      <c r="K80" s="22">
        <f>IF(ISNA(INDEX('PSL-IO'!$I:$I,MATCH($A80,'PSL-IO'!$H:$H,0))), 0, INDEX('PSL-IO'!$I:$I,MATCH($A80,'PSL-IO'!$H:$H,0)))</f>
        <v>1</v>
      </c>
      <c r="M80" s="11">
        <f>SUM(H80:K80)</f>
        <v>1</v>
      </c>
      <c r="N80" s="11">
        <f t="shared" si="7"/>
        <v>2</v>
      </c>
      <c r="P80" s="13">
        <f>F80-N80</f>
        <v>-1</v>
      </c>
      <c r="Q80" s="9">
        <f t="shared" si="22"/>
        <v>225</v>
      </c>
      <c r="R80" s="9"/>
      <c r="S80" s="13">
        <f t="shared" si="5"/>
        <v>-2</v>
      </c>
      <c r="U80" s="4">
        <f>MAX(-1*S80*E80,0)</f>
        <v>450</v>
      </c>
    </row>
    <row r="81" spans="1:22">
      <c r="A81" t="s">
        <v>300</v>
      </c>
      <c r="B81" t="s">
        <v>382</v>
      </c>
      <c r="C81" t="s">
        <v>23</v>
      </c>
      <c r="D81" t="s">
        <v>24</v>
      </c>
      <c r="E81" s="17">
        <v>225</v>
      </c>
      <c r="F81">
        <v>1</v>
      </c>
      <c r="H81" s="22">
        <f>IF(ISNA(INDEX(ISCT1!$H:$H,MATCH($A81,ISCT1!$G:$G,0))), 0, INDEX(ISCT1!$H:$H,MATCH($A81,ISCT1!$G:$G,0)))</f>
        <v>0</v>
      </c>
      <c r="I81" s="22">
        <f>IF(ISNA(INDEX(ISCTEY!$I:$I,MATCH($A81,ISCTEY!$H:$H,0))), 0, INDEX(ISCTEY!$I:$I,MATCH($A81,ISCTEY!$H:$H,0)))</f>
        <v>0</v>
      </c>
      <c r="J81" s="22">
        <f>IF(ISNA(INDEX(ISCTEX!$I:$I,MATCH($A81,ISCTEX!$H:$H,0))), 0, INDEX(ISCTEX!$I:$I,MATCH($A81,ISCTEX!$H:$H,0)))</f>
        <v>0</v>
      </c>
      <c r="K81" s="22">
        <f>IF(ISNA(INDEX('PSL-IO'!$I:$I,MATCH($A81,'PSL-IO'!$H:$H,0))), 0, INDEX('PSL-IO'!$I:$I,MATCH($A81,'PSL-IO'!$H:$H,0)))</f>
        <v>1</v>
      </c>
      <c r="M81" s="11">
        <f>SUM(H81:K81)</f>
        <v>1</v>
      </c>
      <c r="N81" s="11">
        <f t="shared" si="7"/>
        <v>2</v>
      </c>
      <c r="P81" s="13">
        <f>F81-N81</f>
        <v>-1</v>
      </c>
      <c r="Q81" s="9">
        <f t="shared" si="22"/>
        <v>225</v>
      </c>
      <c r="R81" s="9"/>
      <c r="S81" s="13">
        <f t="shared" si="5"/>
        <v>-2</v>
      </c>
      <c r="U81" s="4">
        <f>MAX(-1*S81*E81,0)</f>
        <v>450</v>
      </c>
    </row>
    <row r="82" spans="1:22">
      <c r="A82" t="s">
        <v>245</v>
      </c>
      <c r="B82" t="s">
        <v>382</v>
      </c>
      <c r="C82" t="s">
        <v>247</v>
      </c>
      <c r="D82" t="s">
        <v>24</v>
      </c>
      <c r="E82" s="19">
        <v>225</v>
      </c>
      <c r="F82">
        <v>1</v>
      </c>
      <c r="H82" s="22">
        <f>IF(ISNA(INDEX(ISCT1!$H:$H,MATCH($A82,ISCT1!$G:$G,0))), 0, INDEX(ISCT1!$H:$H,MATCH($A82,ISCT1!$G:$G,0)))</f>
        <v>1</v>
      </c>
      <c r="I82" s="22">
        <f>IF(ISNA(INDEX(ISCTEY!$I:$I,MATCH($A82,ISCTEY!$H:$H,0))), 0, INDEX(ISCTEY!$I:$I,MATCH($A82,ISCTEY!$H:$H,0)))</f>
        <v>0</v>
      </c>
      <c r="J82" s="22">
        <f>IF(ISNA(INDEX(ISCTEX!$I:$I,MATCH($A82,ISCTEX!$H:$H,0))), 0, INDEX(ISCTEX!$I:$I,MATCH($A82,ISCTEX!$H:$H,0)))</f>
        <v>0</v>
      </c>
      <c r="K82" s="22">
        <f>IF(ISNA(INDEX('PSL-IO'!$I:$I,MATCH($A82,'PSL-IO'!$H:$H,0))), 0, INDEX('PSL-IO'!$I:$I,MATCH($A82,'PSL-IO'!$H:$H,0)))</f>
        <v>0</v>
      </c>
      <c r="M82" s="11">
        <f>SUM(H82:K82)</f>
        <v>1</v>
      </c>
      <c r="N82" s="11">
        <f t="shared" si="7"/>
        <v>2</v>
      </c>
      <c r="P82" s="13">
        <f>F82-N82</f>
        <v>-1</v>
      </c>
      <c r="Q82" s="9">
        <f t="shared" si="22"/>
        <v>225</v>
      </c>
      <c r="R82" s="9"/>
      <c r="S82" s="13">
        <f t="shared" si="5"/>
        <v>-2</v>
      </c>
      <c r="U82" s="27"/>
    </row>
    <row r="83" spans="1:22">
      <c r="A83" t="s">
        <v>246</v>
      </c>
      <c r="B83" t="s">
        <v>382</v>
      </c>
      <c r="C83" t="s">
        <v>248</v>
      </c>
      <c r="D83" t="s">
        <v>24</v>
      </c>
      <c r="E83" s="19">
        <v>225</v>
      </c>
      <c r="F83">
        <v>1</v>
      </c>
      <c r="H83" s="22">
        <f>IF(ISNA(INDEX(ISCT1!$H:$H,MATCH($A83,ISCT1!$G:$G,0))), 0, INDEX(ISCT1!$H:$H,MATCH($A83,ISCT1!$G:$G,0)))</f>
        <v>1</v>
      </c>
      <c r="I83" s="22">
        <f>IF(ISNA(INDEX(ISCTEY!$I:$I,MATCH($A83,ISCTEY!$H:$H,0))), 0, INDEX(ISCTEY!$I:$I,MATCH($A83,ISCTEY!$H:$H,0)))</f>
        <v>0</v>
      </c>
      <c r="J83" s="22">
        <f>IF(ISNA(INDEX(ISCTEX!$I:$I,MATCH($A83,ISCTEX!$H:$H,0))), 0, INDEX(ISCTEX!$I:$I,MATCH($A83,ISCTEX!$H:$H,0)))</f>
        <v>0</v>
      </c>
      <c r="K83" s="22">
        <f>IF(ISNA(INDEX('PSL-IO'!$I:$I,MATCH($A83,'PSL-IO'!$H:$H,0))), 0, INDEX('PSL-IO'!$I:$I,MATCH($A83,'PSL-IO'!$H:$H,0)))</f>
        <v>0</v>
      </c>
      <c r="M83" s="11">
        <f>SUM(H83:K83)</f>
        <v>1</v>
      </c>
      <c r="N83" s="11">
        <f t="shared" si="7"/>
        <v>2</v>
      </c>
      <c r="P83" s="13">
        <f>F83-N83</f>
        <v>-1</v>
      </c>
      <c r="Q83" s="9">
        <f t="shared" si="22"/>
        <v>225</v>
      </c>
      <c r="R83" s="9"/>
      <c r="S83" s="13">
        <f t="shared" si="5"/>
        <v>-2</v>
      </c>
      <c r="U83" s="27"/>
    </row>
    <row r="84" spans="1:22">
      <c r="Q84" s="9">
        <f t="shared" si="22"/>
        <v>0</v>
      </c>
    </row>
    <row r="85" spans="1:22">
      <c r="A85" t="s">
        <v>474</v>
      </c>
      <c r="B85" t="s">
        <v>475</v>
      </c>
      <c r="C85" t="s">
        <v>149</v>
      </c>
      <c r="E85" s="17">
        <v>161</v>
      </c>
      <c r="F85">
        <v>0</v>
      </c>
      <c r="H85">
        <f>IF(ISNA(INDEX(ISCT1!$H:$H,MATCH($A85,ISCT1!$G:$G,0))), 0, INDEX(ISCT1!$H:$H,MATCH($A85,ISCT1!$G:$G,0)))</f>
        <v>1</v>
      </c>
      <c r="I85">
        <f>IF(ISNA(INDEX(ISCTEY!$I:$I,MATCH($A85,ISCTEY!$H:$H,0))), 0, INDEX(ISCTEY!$I:$I,MATCH($A85,ISCTEY!$H:$H,0)))</f>
        <v>0</v>
      </c>
      <c r="J85">
        <f>IF(ISNA(INDEX(ISCTEX!$I:$I,MATCH($A85,ISCTEX!$H:$H,0))), 0, INDEX(ISCTEX!$I:$I,MATCH($A85,ISCTEX!$H:$H,0)))</f>
        <v>0</v>
      </c>
      <c r="K85">
        <f>IF(ISNA(INDEX('PSL-IO'!$I:$I,MATCH($A85,'PSL-IO'!$H:$H,0))), 0, INDEX('PSL-IO'!$I:$I,MATCH($A85,'PSL-IO'!$H:$H,0)))</f>
        <v>0</v>
      </c>
      <c r="M85" s="11">
        <f>SUM(H85:K85)</f>
        <v>1</v>
      </c>
      <c r="N85" s="11">
        <f>M85*2</f>
        <v>2</v>
      </c>
      <c r="P85" s="13">
        <f>F85-N85</f>
        <v>-2</v>
      </c>
      <c r="Q85" s="9">
        <f t="shared" si="22"/>
        <v>322</v>
      </c>
      <c r="R85" s="9"/>
      <c r="S85" s="13">
        <f t="shared" ref="S85:S102" si="23">P85-M85</f>
        <v>-3</v>
      </c>
      <c r="U85" s="4">
        <f>MAX(-1*S85*E85*1.3,0)</f>
        <v>627.9</v>
      </c>
      <c r="V85" t="s">
        <v>148</v>
      </c>
    </row>
    <row r="86" spans="1:22">
      <c r="A86" t="s">
        <v>616</v>
      </c>
      <c r="F86">
        <v>2</v>
      </c>
      <c r="H86">
        <f>IF(ISNA(INDEX(ISCT1!$H:$H,MATCH($A86,ISCT1!$G:$G,0))), 0, INDEX(ISCT1!$H:$H,MATCH($A86,ISCT1!$G:$G,0)))</f>
        <v>1</v>
      </c>
      <c r="I86">
        <f>IF(ISNA(INDEX(ISCTEY!$I:$I,MATCH($A86,ISCTEY!$H:$H,0))), 0, INDEX(ISCTEY!$I:$I,MATCH($A86,ISCTEY!$H:$H,0)))</f>
        <v>0</v>
      </c>
      <c r="J86">
        <f>IF(ISNA(INDEX(ISCTEX!$I:$I,MATCH($A86,ISCTEX!$H:$H,0))), 0, INDEX(ISCTEX!$I:$I,MATCH($A86,ISCTEX!$H:$H,0)))</f>
        <v>0</v>
      </c>
      <c r="K86">
        <f>IF(ISNA(INDEX('PSL-IO'!$I:$I,MATCH($A86,'PSL-IO'!$H:$H,0))), 0, INDEX('PSL-IO'!$I:$I,MATCH($A86,'PSL-IO'!$H:$H,0)))</f>
        <v>0</v>
      </c>
      <c r="M86" s="11">
        <f>SUM(H86:K86)</f>
        <v>1</v>
      </c>
      <c r="N86" s="11">
        <f>M86*2</f>
        <v>2</v>
      </c>
      <c r="P86" s="13">
        <f>F86-N86</f>
        <v>0</v>
      </c>
      <c r="Q86" s="9">
        <f t="shared" si="22"/>
        <v>0</v>
      </c>
      <c r="R86" s="9"/>
      <c r="S86" s="13">
        <f t="shared" si="23"/>
        <v>-1</v>
      </c>
      <c r="U86" s="4">
        <f t="shared" ref="U86:U91" si="24">MAX(-1*S86*E86,0)</f>
        <v>0</v>
      </c>
    </row>
    <row r="87" spans="1:22">
      <c r="M87" s="11"/>
      <c r="N87" s="11"/>
      <c r="P87" s="13"/>
      <c r="Q87" s="9">
        <f t="shared" si="22"/>
        <v>0</v>
      </c>
      <c r="R87" s="9"/>
      <c r="S87" s="13">
        <f t="shared" si="23"/>
        <v>0</v>
      </c>
      <c r="U87" s="4">
        <f t="shared" si="24"/>
        <v>0</v>
      </c>
    </row>
    <row r="88" spans="1:22">
      <c r="A88" t="s">
        <v>542</v>
      </c>
      <c r="B88" t="s">
        <v>389</v>
      </c>
      <c r="D88" t="s">
        <v>255</v>
      </c>
      <c r="F88">
        <v>4</v>
      </c>
      <c r="H88">
        <f>IF(ISNA(INDEX(ISCT1!$H:$H,MATCH($A88,ISCT1!$G:$G,0))), 0, INDEX(ISCT1!$H:$H,MATCH($A88,ISCT1!$G:$G,0)))</f>
        <v>0</v>
      </c>
      <c r="I88">
        <f>IF(ISNA(INDEX(ISCTEY!$I:$I,MATCH($A88,ISCTEY!$H:$H,0))), 0, INDEX(ISCTEY!$I:$I,MATCH($A88,ISCTEY!$H:$H,0)))</f>
        <v>2</v>
      </c>
      <c r="J88">
        <f>IF(ISNA(INDEX(ISCTEX!$I:$I,MATCH($A88,ISCTEX!$H:$H,0))), 0, INDEX(ISCTEX!$I:$I,MATCH($A88,ISCTEX!$H:$H,0)))</f>
        <v>0</v>
      </c>
      <c r="K88">
        <f>IF(ISNA(INDEX('PSL-IO'!$I:$I,MATCH($A88,'PSL-IO'!$H:$H,0))), 0, INDEX('PSL-IO'!$I:$I,MATCH($A88,'PSL-IO'!$H:$H,0)))</f>
        <v>0</v>
      </c>
      <c r="M88" s="11">
        <f t="shared" ref="M88:M94" si="25">SUM(H88:K88)</f>
        <v>2</v>
      </c>
      <c r="N88" s="11">
        <f t="shared" ref="N88:N94" si="26">M88*2</f>
        <v>4</v>
      </c>
      <c r="P88" s="13">
        <f t="shared" ref="P88:P94" si="27">F88-N88</f>
        <v>0</v>
      </c>
      <c r="Q88" s="9">
        <f t="shared" si="22"/>
        <v>0</v>
      </c>
      <c r="R88" s="9"/>
      <c r="S88" s="13">
        <f t="shared" si="23"/>
        <v>-2</v>
      </c>
      <c r="U88" s="4">
        <f t="shared" si="24"/>
        <v>0</v>
      </c>
    </row>
    <row r="89" spans="1:22">
      <c r="A89" t="s">
        <v>323</v>
      </c>
      <c r="B89" t="s">
        <v>389</v>
      </c>
      <c r="C89" t="s">
        <v>185</v>
      </c>
      <c r="D89" t="s">
        <v>256</v>
      </c>
      <c r="E89" s="18">
        <v>2045</v>
      </c>
      <c r="F89">
        <v>4</v>
      </c>
      <c r="H89">
        <f>IF(ISNA(INDEX(ISCT1!$H:$H,MATCH($A89,ISCT1!$G:$G,0))), 0, INDEX(ISCT1!$H:$H,MATCH($A89,ISCT1!$G:$G,0)))</f>
        <v>0</v>
      </c>
      <c r="I89" s="23">
        <v>2</v>
      </c>
      <c r="J89">
        <f>IF(ISNA(INDEX(ISCTEX!$I:$I,MATCH($A89,ISCTEX!$H:$H,0))), 0, INDEX(ISCTEX!$I:$I,MATCH($A89,ISCTEX!$H:$H,0)))</f>
        <v>2</v>
      </c>
      <c r="K89">
        <f>IF(ISNA(INDEX('PSL-IO'!$I:$I,MATCH($A89,'PSL-IO'!$H:$H,0))), 0, INDEX('PSL-IO'!$I:$I,MATCH($A89,'PSL-IO'!$H:$H,0)))</f>
        <v>0</v>
      </c>
      <c r="M89" s="11">
        <f t="shared" si="25"/>
        <v>4</v>
      </c>
      <c r="N89" s="11">
        <f t="shared" si="26"/>
        <v>8</v>
      </c>
      <c r="P89" s="26">
        <v>0</v>
      </c>
      <c r="Q89" s="9">
        <f t="shared" si="22"/>
        <v>0</v>
      </c>
      <c r="R89" s="9"/>
      <c r="S89" s="13">
        <f t="shared" si="23"/>
        <v>-4</v>
      </c>
      <c r="U89" s="4">
        <f t="shared" si="24"/>
        <v>8180</v>
      </c>
    </row>
    <row r="90" spans="1:22">
      <c r="A90" t="s">
        <v>374</v>
      </c>
      <c r="B90" t="s">
        <v>390</v>
      </c>
      <c r="D90" t="s">
        <v>255</v>
      </c>
      <c r="E90" s="18"/>
      <c r="F90">
        <v>2</v>
      </c>
      <c r="H90">
        <f>IF(ISNA(INDEX(ISCT1!$H:$H,MATCH($A90,ISCT1!$G:$G,0))), 0, INDEX(ISCT1!$H:$H,MATCH($A90,ISCT1!$G:$G,0)))</f>
        <v>0</v>
      </c>
      <c r="I90">
        <f>IF(ISNA(INDEX(ISCTEY!$I:$I,MATCH($A90,ISCTEY!$H:$H,0))), 0, INDEX(ISCTEY!$I:$I,MATCH($A90,ISCTEY!$H:$H,0)))</f>
        <v>1</v>
      </c>
      <c r="J90">
        <f>IF(ISNA(INDEX(ISCTEX!$I:$I,MATCH($A90,ISCTEX!$H:$H,0))), 0, INDEX(ISCTEX!$I:$I,MATCH($A90,ISCTEX!$H:$H,0)))</f>
        <v>0</v>
      </c>
      <c r="K90">
        <f>IF(ISNA(INDEX('PSL-IO'!$I:$I,MATCH($A90,'PSL-IO'!$H:$H,0))), 0, INDEX('PSL-IO'!$I:$I,MATCH($A90,'PSL-IO'!$H:$H,0)))</f>
        <v>0</v>
      </c>
      <c r="M90" s="11">
        <f t="shared" si="25"/>
        <v>1</v>
      </c>
      <c r="N90" s="11">
        <f t="shared" si="26"/>
        <v>2</v>
      </c>
      <c r="P90" s="13">
        <f t="shared" si="27"/>
        <v>0</v>
      </c>
      <c r="Q90" s="9">
        <f t="shared" si="22"/>
        <v>0</v>
      </c>
      <c r="R90" s="9"/>
      <c r="S90" s="13">
        <f t="shared" si="23"/>
        <v>-1</v>
      </c>
      <c r="U90" s="4">
        <f t="shared" si="24"/>
        <v>0</v>
      </c>
    </row>
    <row r="91" spans="1:22">
      <c r="A91" t="s">
        <v>95</v>
      </c>
      <c r="B91" t="s">
        <v>390</v>
      </c>
      <c r="C91" t="s">
        <v>185</v>
      </c>
      <c r="D91" t="s">
        <v>256</v>
      </c>
      <c r="E91" s="18">
        <v>3015</v>
      </c>
      <c r="F91">
        <v>4</v>
      </c>
      <c r="H91">
        <f>IF(ISNA(INDEX(ISCT1!$H:$H,MATCH($A91,ISCT1!$G:$G,0))), 0, INDEX(ISCT1!$H:$H,MATCH($A91,ISCT1!$G:$G,0)))</f>
        <v>0</v>
      </c>
      <c r="I91" s="25">
        <v>1</v>
      </c>
      <c r="J91">
        <f>IF(ISNA(INDEX(ISCTEX!$I:$I,MATCH($A91,ISCTEX!$H:$H,0))), 0, INDEX(ISCTEX!$I:$I,MATCH($A91,ISCTEX!$H:$H,0)))</f>
        <v>1</v>
      </c>
      <c r="K91" s="25">
        <v>2</v>
      </c>
      <c r="M91" s="11">
        <f t="shared" si="25"/>
        <v>4</v>
      </c>
      <c r="N91" s="11">
        <f t="shared" si="26"/>
        <v>8</v>
      </c>
      <c r="P91" s="26">
        <v>0</v>
      </c>
      <c r="Q91" s="9">
        <f t="shared" si="22"/>
        <v>0</v>
      </c>
      <c r="R91" s="9"/>
      <c r="S91" s="13">
        <f t="shared" si="23"/>
        <v>-4</v>
      </c>
      <c r="U91" s="4">
        <f t="shared" si="24"/>
        <v>12060</v>
      </c>
    </row>
    <row r="92" spans="1:22">
      <c r="A92" t="s">
        <v>375</v>
      </c>
      <c r="B92" t="s">
        <v>280</v>
      </c>
      <c r="D92" t="s">
        <v>255</v>
      </c>
      <c r="E92" s="18"/>
      <c r="F92">
        <v>2</v>
      </c>
      <c r="H92">
        <f>IF(ISNA(INDEX(ISCT1!$H:$H,MATCH($A92,ISCT1!$G:$G,0))), 0, INDEX(ISCT1!$H:$H,MATCH($A92,ISCT1!$G:$G,0)))</f>
        <v>0</v>
      </c>
      <c r="I92">
        <f>IF(ISNA(INDEX(ISCTEY!$I:$I,MATCH($A92,ISCTEY!$H:$H,0))), 0, INDEX(ISCTEY!$I:$I,MATCH($A92,ISCTEY!$H:$H,0)))</f>
        <v>0</v>
      </c>
      <c r="J92">
        <f>IF(ISNA(INDEX(ISCTEX!$I:$I,MATCH($A92,ISCTEX!$H:$H,0))), 0, INDEX(ISCTEX!$I:$I,MATCH($A92,ISCTEX!$H:$H,0)))</f>
        <v>0</v>
      </c>
      <c r="K92">
        <f>IF(ISNA(INDEX('PSL-IO'!$I:$I,MATCH($A92,'PSL-IO'!$H:$H,0))), 0, INDEX('PSL-IO'!$I:$I,MATCH($A92,'PSL-IO'!$H:$H,0)))</f>
        <v>2</v>
      </c>
      <c r="M92" s="11">
        <f t="shared" si="25"/>
        <v>2</v>
      </c>
      <c r="N92" s="11">
        <f t="shared" si="26"/>
        <v>4</v>
      </c>
      <c r="P92" s="13">
        <f t="shared" si="27"/>
        <v>-2</v>
      </c>
      <c r="Q92" s="9">
        <f t="shared" si="22"/>
        <v>0</v>
      </c>
      <c r="R92" s="9"/>
      <c r="S92" s="13">
        <f t="shared" si="23"/>
        <v>-4</v>
      </c>
      <c r="U92" s="4">
        <f t="shared" ref="U92:U116" si="28">MAX(-1*S92*E92,0)</f>
        <v>0</v>
      </c>
    </row>
    <row r="93" spans="1:22">
      <c r="A93" t="s">
        <v>253</v>
      </c>
      <c r="B93" t="s">
        <v>308</v>
      </c>
      <c r="C93" t="s">
        <v>197</v>
      </c>
      <c r="E93" s="18">
        <v>4055</v>
      </c>
      <c r="F93">
        <v>4</v>
      </c>
      <c r="H93">
        <f>IF(ISNA(INDEX(ISCT1!$H:$H,MATCH($A93,ISCT1!$G:$G,0))), 0, INDEX(ISCT1!$H:$H,MATCH($A93,ISCT1!$G:$G,0)))</f>
        <v>0</v>
      </c>
      <c r="I93">
        <f>IF(ISNA(INDEX(ISCTEY!$I:$I,MATCH($A93,ISCTEY!$H:$H,0))), 0, INDEX(ISCTEY!$I:$I,MATCH($A93,ISCTEY!$H:$H,0)))</f>
        <v>1</v>
      </c>
      <c r="J93">
        <f>IF(ISNA(INDEX(ISCTEX!$I:$I,MATCH($A93,ISCTEX!$H:$H,0))), 0, INDEX(ISCTEX!$I:$I,MATCH($A93,ISCTEX!$H:$H,0)))</f>
        <v>1</v>
      </c>
      <c r="K93">
        <f>IF(ISNA(INDEX('PSL-IO'!$I:$I,MATCH($A93,'PSL-IO'!$H:$H,0))), 0, INDEX('PSL-IO'!$I:$I,MATCH($A93,'PSL-IO'!$H:$H,0)))</f>
        <v>0</v>
      </c>
      <c r="M93" s="11">
        <f t="shared" si="25"/>
        <v>2</v>
      </c>
      <c r="N93" s="11">
        <f t="shared" si="26"/>
        <v>4</v>
      </c>
      <c r="P93" s="13">
        <f t="shared" si="27"/>
        <v>0</v>
      </c>
      <c r="Q93" s="9">
        <f t="shared" si="22"/>
        <v>0</v>
      </c>
      <c r="R93" s="9"/>
      <c r="S93" s="13">
        <f t="shared" si="23"/>
        <v>-2</v>
      </c>
      <c r="U93" s="4">
        <f t="shared" si="28"/>
        <v>8110</v>
      </c>
    </row>
    <row r="94" spans="1:22">
      <c r="A94" t="s">
        <v>254</v>
      </c>
      <c r="B94" t="s">
        <v>279</v>
      </c>
      <c r="C94" t="s">
        <v>561</v>
      </c>
      <c r="E94" s="18">
        <v>187.5</v>
      </c>
      <c r="F94">
        <v>9</v>
      </c>
      <c r="H94">
        <f>IF(ISNA(INDEX(ISCT1!$H:$H,MATCH($A94,ISCT1!$G:$G,0))), 0, INDEX(ISCT1!$H:$H,MATCH($A94,ISCT1!$G:$G,0)))</f>
        <v>0</v>
      </c>
      <c r="I94">
        <f>IF(ISNA(INDEX(ISCTEY!$I:$I,MATCH($A94,ISCTEY!$H:$H,0))), 0, INDEX(ISCTEY!$I:$I,MATCH($A94,ISCTEY!$H:$H,0)))</f>
        <v>1</v>
      </c>
      <c r="J94">
        <f>IF(ISNA(INDEX(ISCTEX!$I:$I,MATCH($A94,ISCTEX!$H:$H,0))), 0, INDEX(ISCTEX!$I:$I,MATCH($A94,ISCTEX!$H:$H,0)))</f>
        <v>1</v>
      </c>
      <c r="K94">
        <f>IF(ISNA(INDEX('PSL-IO'!$I:$I,MATCH($A94,'PSL-IO'!$H:$H,0))), 0, INDEX('PSL-IO'!$I:$I,MATCH($A94,'PSL-IO'!$H:$H,0)))</f>
        <v>0</v>
      </c>
      <c r="M94" s="11">
        <f t="shared" si="25"/>
        <v>2</v>
      </c>
      <c r="N94" s="11">
        <f t="shared" si="26"/>
        <v>4</v>
      </c>
      <c r="P94" s="13">
        <f t="shared" si="27"/>
        <v>5</v>
      </c>
      <c r="Q94" s="9">
        <f t="shared" si="22"/>
        <v>0</v>
      </c>
      <c r="R94" s="9"/>
      <c r="S94" s="13">
        <f t="shared" si="23"/>
        <v>3</v>
      </c>
      <c r="U94" s="4">
        <f t="shared" si="28"/>
        <v>0</v>
      </c>
    </row>
    <row r="95" spans="1:22">
      <c r="E95" s="18"/>
      <c r="M95" s="11"/>
      <c r="N95" s="11"/>
      <c r="P95" s="13"/>
      <c r="Q95" s="9">
        <f t="shared" si="22"/>
        <v>0</v>
      </c>
      <c r="R95" s="9"/>
      <c r="S95" s="13">
        <f t="shared" si="23"/>
        <v>0</v>
      </c>
      <c r="U95" s="4">
        <f t="shared" si="28"/>
        <v>0</v>
      </c>
    </row>
    <row r="96" spans="1:22">
      <c r="A96" t="s">
        <v>468</v>
      </c>
      <c r="B96" t="s">
        <v>118</v>
      </c>
      <c r="C96" t="s">
        <v>119</v>
      </c>
      <c r="D96" t="s">
        <v>328</v>
      </c>
      <c r="E96" s="18">
        <v>124</v>
      </c>
      <c r="F96" s="25">
        <v>21</v>
      </c>
      <c r="H96">
        <f>IF(ISNA(INDEX(ISCT1!$H:$H,MATCH($A96,ISCT1!$G:$G,0))), 0, INDEX(ISCT1!$H:$H,MATCH($A96,ISCT1!$G:$G,0)))</f>
        <v>0</v>
      </c>
      <c r="I96">
        <f>IF(ISNA(INDEX(ISCTEY!$I:$I,MATCH($A96,ISCTEY!$H:$H,0))), 0, INDEX(ISCTEY!$I:$I,MATCH($A96,ISCTEY!$H:$H,0)))</f>
        <v>3</v>
      </c>
      <c r="J96">
        <f>IF(ISNA(INDEX(ISCTEX!$I:$I,MATCH($A96,ISCTEX!$H:$H,0))), 0, INDEX(ISCTEX!$I:$I,MATCH($A96,ISCTEX!$H:$H,0)))</f>
        <v>3</v>
      </c>
      <c r="K96">
        <f>IF(ISNA(INDEX('PSL-IO'!$I:$I,MATCH($A96,'PSL-IO'!$H:$H,0))), 0, INDEX('PSL-IO'!$I:$I,MATCH($A96,'PSL-IO'!$H:$H,0)))</f>
        <v>1</v>
      </c>
      <c r="M96" s="11">
        <f>SUM(H96:K96)</f>
        <v>7</v>
      </c>
      <c r="N96" s="11">
        <f>M96*2</f>
        <v>14</v>
      </c>
      <c r="P96" s="13">
        <f>F96-N96</f>
        <v>7</v>
      </c>
      <c r="Q96" s="9">
        <f t="shared" si="22"/>
        <v>0</v>
      </c>
      <c r="R96" s="9"/>
      <c r="S96" s="13">
        <f t="shared" si="23"/>
        <v>0</v>
      </c>
      <c r="U96" s="4">
        <f t="shared" si="28"/>
        <v>0</v>
      </c>
    </row>
    <row r="97" spans="1:21">
      <c r="A97" t="s">
        <v>469</v>
      </c>
      <c r="B97" t="s">
        <v>138</v>
      </c>
      <c r="C97" t="s">
        <v>139</v>
      </c>
      <c r="E97" s="18">
        <v>305</v>
      </c>
      <c r="F97">
        <v>18</v>
      </c>
      <c r="H97">
        <f>IF(ISNA(INDEX(ISCT1!$H:$H,MATCH($A97,ISCT1!$G:$G,0))), 0, INDEX(ISCT1!$H:$H,MATCH($A97,ISCT1!$G:$G,0)))</f>
        <v>0</v>
      </c>
      <c r="I97">
        <f>IF(ISNA(INDEX(ISCTEY!$I:$I,MATCH($A97,ISCTEY!$H:$H,0))), 0, INDEX(ISCTEY!$I:$I,MATCH($A97,ISCTEY!$H:$H,0)))</f>
        <v>2</v>
      </c>
      <c r="J97">
        <f>IF(ISNA(INDEX(ISCTEX!$I:$I,MATCH($A97,ISCTEX!$H:$H,0))), 0, INDEX(ISCTEX!$I:$I,MATCH($A97,ISCTEX!$H:$H,0)))</f>
        <v>2</v>
      </c>
      <c r="K97">
        <f>IF(ISNA(INDEX('PSL-IO'!$I:$I,MATCH($A97,'PSL-IO'!$H:$H,0))), 0, INDEX('PSL-IO'!$I:$I,MATCH($A97,'PSL-IO'!$H:$H,0)))</f>
        <v>0</v>
      </c>
      <c r="M97" s="11">
        <f>SUM(H97:K97)</f>
        <v>4</v>
      </c>
      <c r="N97" s="11">
        <f>M97*2</f>
        <v>8</v>
      </c>
      <c r="P97" s="13">
        <f>F97-N97</f>
        <v>10</v>
      </c>
      <c r="Q97" s="9">
        <f t="shared" si="22"/>
        <v>0</v>
      </c>
      <c r="R97" s="9"/>
      <c r="S97" s="13">
        <f t="shared" si="23"/>
        <v>6</v>
      </c>
      <c r="U97" s="4">
        <f t="shared" si="28"/>
        <v>0</v>
      </c>
    </row>
    <row r="98" spans="1:21">
      <c r="A98" t="s">
        <v>470</v>
      </c>
      <c r="B98" t="s">
        <v>120</v>
      </c>
      <c r="C98" t="s">
        <v>121</v>
      </c>
      <c r="D98" t="s">
        <v>335</v>
      </c>
      <c r="E98" s="18"/>
      <c r="F98">
        <v>4</v>
      </c>
      <c r="H98">
        <f>IF(ISNA(INDEX(ISCT1!$H:$H,MATCH($A98,ISCT1!$G:$G,0))), 0, INDEX(ISCT1!$H:$H,MATCH($A98,ISCT1!$G:$G,0)))</f>
        <v>0</v>
      </c>
      <c r="I98">
        <f>IF(ISNA(INDEX(ISCTEY!$I:$I,MATCH($A98,ISCTEY!$H:$H,0))), 0, INDEX(ISCTEY!$I:$I,MATCH($A98,ISCTEY!$H:$H,0)))</f>
        <v>1</v>
      </c>
      <c r="J98">
        <f>IF(ISNA(INDEX(ISCTEX!$I:$I,MATCH($A98,ISCTEX!$H:$H,0))), 0, INDEX(ISCTEX!$I:$I,MATCH($A98,ISCTEX!$H:$H,0)))</f>
        <v>1</v>
      </c>
      <c r="K98">
        <f>IF(ISNA(INDEX('PSL-IO'!$I:$I,MATCH($A98,'PSL-IO'!$H:$H,0))), 0, INDEX('PSL-IO'!$I:$I,MATCH($A98,'PSL-IO'!$H:$H,0)))</f>
        <v>0</v>
      </c>
      <c r="M98" s="11">
        <f>SUM(H98:K98)</f>
        <v>2</v>
      </c>
      <c r="N98" s="11">
        <f>M98*2</f>
        <v>4</v>
      </c>
      <c r="P98" s="13">
        <f>F98-N98</f>
        <v>0</v>
      </c>
      <c r="Q98" s="9">
        <f t="shared" si="22"/>
        <v>0</v>
      </c>
      <c r="R98" s="9"/>
      <c r="S98" s="13">
        <f t="shared" si="23"/>
        <v>-2</v>
      </c>
      <c r="U98" s="4">
        <f t="shared" si="28"/>
        <v>0</v>
      </c>
    </row>
    <row r="99" spans="1:21">
      <c r="A99" t="s">
        <v>198</v>
      </c>
      <c r="B99" t="s">
        <v>338</v>
      </c>
      <c r="C99" t="s">
        <v>339</v>
      </c>
      <c r="D99" t="s">
        <v>336</v>
      </c>
      <c r="E99" s="18"/>
      <c r="F99">
        <v>6</v>
      </c>
      <c r="H99">
        <f>IF(ISNA(INDEX(ISCT1!$H:$H,MATCH($A99,ISCT1!$G:$G,0))), 0, INDEX(ISCT1!$H:$H,MATCH($A99,ISCT1!$G:$G,0)))</f>
        <v>0</v>
      </c>
      <c r="I99">
        <f>IF(ISNA(INDEX(ISCTEY!$I:$I,MATCH($A99,ISCTEY!$H:$H,0))), 0, INDEX(ISCTEY!$I:$I,MATCH($A99,ISCTEY!$H:$H,0)))</f>
        <v>1</v>
      </c>
      <c r="J99">
        <f>IF(ISNA(INDEX(ISCTEX!$I:$I,MATCH($A99,ISCTEX!$H:$H,0))), 0, INDEX(ISCTEX!$I:$I,MATCH($A99,ISCTEX!$H:$H,0)))</f>
        <v>1</v>
      </c>
      <c r="K99">
        <f>IF(ISNA(INDEX('PSL-IO'!$I:$I,MATCH($A99,'PSL-IO'!$H:$H,0))), 0, INDEX('PSL-IO'!$I:$I,MATCH($A99,'PSL-IO'!$H:$H,0)))</f>
        <v>0</v>
      </c>
      <c r="M99" s="11">
        <f>SUM(H99:K99)</f>
        <v>2</v>
      </c>
      <c r="N99" s="11">
        <f>M99*2</f>
        <v>4</v>
      </c>
      <c r="P99" s="13">
        <f>F99-N99</f>
        <v>2</v>
      </c>
      <c r="Q99" s="9">
        <f t="shared" si="22"/>
        <v>0</v>
      </c>
      <c r="R99" s="9"/>
      <c r="S99" s="13">
        <f t="shared" si="23"/>
        <v>0</v>
      </c>
      <c r="U99" s="4">
        <f t="shared" si="28"/>
        <v>0</v>
      </c>
    </row>
    <row r="100" spans="1:21">
      <c r="A100" t="s">
        <v>249</v>
      </c>
      <c r="B100" t="s">
        <v>340</v>
      </c>
      <c r="C100" t="s">
        <v>191</v>
      </c>
      <c r="E100" s="18">
        <v>45.2</v>
      </c>
      <c r="F100">
        <v>30</v>
      </c>
      <c r="H100">
        <f>IF(ISNA(INDEX(ISCT1!$H:$H,MATCH($A100,ISCT1!$G:$G,0))), 0, INDEX(ISCT1!$H:$H,MATCH($A100,ISCT1!$G:$G,0)))</f>
        <v>0</v>
      </c>
      <c r="I100">
        <f>IF(ISNA(INDEX(ISCTEY!$I:$I,MATCH($A100,ISCTEY!$H:$H,0))), 0, INDEX(ISCTEY!$I:$I,MATCH($A100,ISCTEY!$H:$H,0)))</f>
        <v>4</v>
      </c>
      <c r="J100">
        <f>IF(ISNA(INDEX(ISCTEX!$I:$I,MATCH($A100,ISCTEX!$H:$H,0))), 0, INDEX(ISCTEX!$I:$I,MATCH($A100,ISCTEX!$H:$H,0)))</f>
        <v>4</v>
      </c>
      <c r="K100">
        <f>IF(ISNA(INDEX('PSL-IO'!$I:$I,MATCH($A100,'PSL-IO'!$H:$H,0))), 0, INDEX('PSL-IO'!$I:$I,MATCH($A100,'PSL-IO'!$H:$H,0)))</f>
        <v>4</v>
      </c>
      <c r="M100" s="11">
        <f>SUM(H100:K100)</f>
        <v>12</v>
      </c>
      <c r="N100" s="11">
        <f>M100*2</f>
        <v>24</v>
      </c>
      <c r="P100" s="13">
        <f>F100-N100</f>
        <v>6</v>
      </c>
      <c r="Q100" s="9">
        <f t="shared" si="22"/>
        <v>0</v>
      </c>
      <c r="R100" s="9"/>
      <c r="S100" s="13">
        <f t="shared" si="23"/>
        <v>-6</v>
      </c>
      <c r="U100" s="4">
        <f t="shared" si="28"/>
        <v>271.20000000000005</v>
      </c>
    </row>
    <row r="101" spans="1:21">
      <c r="E101" s="18"/>
      <c r="M101" s="11"/>
      <c r="N101" s="11"/>
      <c r="P101" s="13"/>
      <c r="Q101" s="9">
        <f t="shared" si="22"/>
        <v>0</v>
      </c>
      <c r="R101" s="9"/>
      <c r="S101" s="13">
        <f t="shared" si="23"/>
        <v>0</v>
      </c>
      <c r="U101" s="4">
        <f t="shared" si="28"/>
        <v>0</v>
      </c>
    </row>
    <row r="102" spans="1:21">
      <c r="A102" t="s">
        <v>414</v>
      </c>
      <c r="B102" t="s">
        <v>341</v>
      </c>
      <c r="C102" t="str">
        <f>A102</f>
        <v>SS100-F2H</v>
      </c>
      <c r="D102" t="s">
        <v>560</v>
      </c>
      <c r="E102" s="18">
        <v>131.99</v>
      </c>
      <c r="F102">
        <f>16+8+84+30</f>
        <v>138</v>
      </c>
      <c r="H102">
        <f>IF(ISNA(INDEX(ISCT1!$H:$H,MATCH($A102,ISCT1!$G:$G,0))), 0, INDEX(ISCT1!$H:$H,MATCH($A102,ISCT1!$G:$G,0)))</f>
        <v>8</v>
      </c>
      <c r="I102">
        <f>IF(ISNA(INDEX(ISCTEY!$I:$I,MATCH($A102,ISCTEY!$H:$H,0))), 0, INDEX(ISCTEY!$I:$I,MATCH($A102,ISCTEY!$H:$H,0)))</f>
        <v>13</v>
      </c>
      <c r="J102">
        <f>IF(ISNA(INDEX(ISCTEX!$I:$I,MATCH($A102,ISCTEX!$H:$H,0))), 0, INDEX(ISCTEX!$I:$I,MATCH($A102,ISCTEX!$H:$H,0)))</f>
        <v>14</v>
      </c>
      <c r="K102">
        <f>IF(ISNA(INDEX('PSL-IO'!$I:$I,MATCH($A102,'PSL-IO'!$H:$H,0))), 0, INDEX('PSL-IO'!$I:$I,MATCH($A102,'PSL-IO'!$H:$H,0)))</f>
        <v>3</v>
      </c>
      <c r="M102" s="11">
        <f>SUM(H102:K102)</f>
        <v>38</v>
      </c>
      <c r="N102" s="11">
        <f>M102*2</f>
        <v>76</v>
      </c>
      <c r="P102" s="13">
        <f>F102-N102</f>
        <v>62</v>
      </c>
      <c r="Q102" s="9">
        <f t="shared" si="22"/>
        <v>0</v>
      </c>
      <c r="R102" s="9"/>
      <c r="S102" s="13">
        <f t="shared" si="23"/>
        <v>24</v>
      </c>
      <c r="U102" s="4">
        <f t="shared" si="28"/>
        <v>0</v>
      </c>
    </row>
    <row r="103" spans="1:21">
      <c r="A103" t="s">
        <v>158</v>
      </c>
      <c r="B103" t="s">
        <v>159</v>
      </c>
      <c r="C103" t="s">
        <v>158</v>
      </c>
      <c r="E103" s="18">
        <v>142.99</v>
      </c>
      <c r="M103" s="11"/>
      <c r="N103" s="11"/>
      <c r="P103" s="13"/>
      <c r="Q103" s="9">
        <f t="shared" si="22"/>
        <v>0</v>
      </c>
      <c r="R103" s="9"/>
      <c r="S103" s="13"/>
      <c r="U103" s="4">
        <f t="shared" si="28"/>
        <v>0</v>
      </c>
    </row>
    <row r="104" spans="1:21">
      <c r="A104" t="s">
        <v>147</v>
      </c>
      <c r="B104" t="s">
        <v>341</v>
      </c>
      <c r="C104" t="str">
        <f t="shared" ref="C104:C110" si="29">A104</f>
        <v>SN100C-F</v>
      </c>
      <c r="E104" s="18">
        <f>109.99+2*28.59+18.69</f>
        <v>185.85999999999999</v>
      </c>
      <c r="F104">
        <f>4+36</f>
        <v>40</v>
      </c>
      <c r="H104">
        <f>IF(ISNA(INDEX(ISCT1!$H:$H,MATCH($A104,ISCT1!$G:$G,0))), 0, INDEX(ISCT1!$H:$H,MATCH($A104,ISCT1!$G:$G,0)))</f>
        <v>7</v>
      </c>
      <c r="I104">
        <f>IF(ISNA(INDEX(ISCTEY!$I:$I,MATCH($A104,ISCTEY!$H:$H,0))), 0, INDEX(ISCTEY!$I:$I,MATCH($A104,ISCTEY!$H:$H,0)))</f>
        <v>8</v>
      </c>
      <c r="J104">
        <f>IF(ISNA(INDEX(ISCTEX!$I:$I,MATCH($A104,ISCTEX!$H:$H,0))), 0, INDEX(ISCTEX!$I:$I,MATCH($A104,ISCTEX!$H:$H,0)))</f>
        <v>8</v>
      </c>
      <c r="K104">
        <f>IF(ISNA(INDEX('PSL-IO'!$I:$I,MATCH($A104,'PSL-IO'!$H:$H,0))), 0, INDEX('PSL-IO'!$I:$I,MATCH($A104,'PSL-IO'!$H:$H,0)))</f>
        <v>2</v>
      </c>
      <c r="M104" s="11">
        <f>SUM(H104:K104)</f>
        <v>25</v>
      </c>
      <c r="N104" s="11">
        <f>M104*2</f>
        <v>50</v>
      </c>
      <c r="P104" s="13">
        <f>F104-N104</f>
        <v>-10</v>
      </c>
      <c r="Q104" s="9">
        <f t="shared" si="22"/>
        <v>1858.6</v>
      </c>
      <c r="R104" s="9"/>
      <c r="S104" s="13">
        <f>P104-M104</f>
        <v>-35</v>
      </c>
      <c r="U104" s="4">
        <f t="shared" si="28"/>
        <v>6505.0999999999995</v>
      </c>
    </row>
    <row r="105" spans="1:21">
      <c r="A105" t="s">
        <v>420</v>
      </c>
      <c r="B105" t="s">
        <v>341</v>
      </c>
      <c r="C105" t="str">
        <f t="shared" si="29"/>
        <v>LAIV-XY</v>
      </c>
      <c r="E105" s="18">
        <v>164.99</v>
      </c>
      <c r="F105">
        <f>19+60</f>
        <v>79</v>
      </c>
      <c r="H105">
        <f>IF(ISNA(INDEX(ISCT1!$H:$H,MATCH($A105,ISCT1!$G:$G,0))), 0, INDEX(ISCT1!$H:$H,MATCH($A105,ISCT1!$G:$G,0)))</f>
        <v>6</v>
      </c>
      <c r="I105">
        <f>IF(ISNA(INDEX(ISCTEY!$I:$I,MATCH($A105,ISCTEY!$H:$H,0))), 0, INDEX(ISCTEY!$I:$I,MATCH($A105,ISCTEY!$H:$H,0)))</f>
        <v>11</v>
      </c>
      <c r="J105">
        <f>IF(ISNA(INDEX(ISCTEX!$I:$I,MATCH($A105,ISCTEX!$H:$H,0))), 0, INDEX(ISCTEX!$I:$I,MATCH($A105,ISCTEX!$H:$H,0)))</f>
        <v>11</v>
      </c>
      <c r="K105">
        <f>IF(ISNA(INDEX('PSL-IO'!$I:$I,MATCH($A105,'PSL-IO'!$H:$H,0))), 0, INDEX('PSL-IO'!$I:$I,MATCH($A105,'PSL-IO'!$H:$H,0)))</f>
        <v>4</v>
      </c>
      <c r="M105" s="11">
        <f>SUM(H105:K105)</f>
        <v>32</v>
      </c>
      <c r="N105" s="11">
        <f>M105*2</f>
        <v>64</v>
      </c>
      <c r="P105" s="13">
        <f>F105-N105</f>
        <v>15</v>
      </c>
      <c r="Q105" s="9">
        <f t="shared" si="22"/>
        <v>0</v>
      </c>
      <c r="R105" s="9"/>
      <c r="S105" s="13">
        <f>P105-M105</f>
        <v>-17</v>
      </c>
      <c r="U105" s="4">
        <f t="shared" si="28"/>
        <v>2804.83</v>
      </c>
    </row>
    <row r="106" spans="1:21">
      <c r="A106" t="s">
        <v>262</v>
      </c>
      <c r="B106" t="s">
        <v>341</v>
      </c>
      <c r="C106" t="str">
        <f t="shared" si="29"/>
        <v>RSP-1T</v>
      </c>
      <c r="E106" s="18">
        <v>219.99</v>
      </c>
      <c r="F106">
        <f>12+60</f>
        <v>72</v>
      </c>
      <c r="H106">
        <f>IF(ISNA(INDEX(ISCT1!$H:$H,MATCH($A106,ISCT1!$G:$G,0))), 0, INDEX(ISCT1!$H:$H,MATCH($A106,ISCT1!$G:$G,0)))</f>
        <v>2</v>
      </c>
      <c r="I106">
        <f>IF(ISNA(INDEX(ISCTEY!$I:$I,MATCH($A106,ISCTEY!$H:$H,0))), 0, INDEX(ISCTEY!$I:$I,MATCH($A106,ISCTEY!$H:$H,0)))</f>
        <v>8</v>
      </c>
      <c r="J106">
        <f>IF(ISNA(INDEX(ISCTEX!$I:$I,MATCH($A106,ISCTEX!$H:$H,0))), 0, INDEX(ISCTEX!$I:$I,MATCH($A106,ISCTEX!$H:$H,0)))</f>
        <v>8</v>
      </c>
      <c r="K106">
        <f>IF(ISNA(INDEX('PSL-IO'!$I:$I,MATCH($A106,'PSL-IO'!$H:$H,0))), 0, INDEX('PSL-IO'!$I:$I,MATCH($A106,'PSL-IO'!$H:$H,0)))</f>
        <v>1</v>
      </c>
      <c r="M106" s="11">
        <f>SUM(H106:K106)</f>
        <v>19</v>
      </c>
      <c r="N106" s="11">
        <f>M106*2</f>
        <v>38</v>
      </c>
      <c r="P106" s="13">
        <f>F106-N106</f>
        <v>34</v>
      </c>
      <c r="Q106" s="9">
        <f t="shared" si="22"/>
        <v>0</v>
      </c>
      <c r="R106" s="9"/>
      <c r="S106" s="13">
        <f>P106-M106</f>
        <v>15</v>
      </c>
      <c r="U106" s="4">
        <f t="shared" si="28"/>
        <v>0</v>
      </c>
    </row>
    <row r="107" spans="1:21">
      <c r="A107" t="s">
        <v>84</v>
      </c>
      <c r="B107" t="s">
        <v>341</v>
      </c>
      <c r="C107" t="str">
        <f t="shared" si="29"/>
        <v>UGP1</v>
      </c>
      <c r="E107" s="18">
        <v>329.99</v>
      </c>
      <c r="F107">
        <f>3+12</f>
        <v>15</v>
      </c>
      <c r="H107">
        <f>IF(ISNA(INDEX(ISCT1!$H:$H,MATCH($A107,ISCT1!$G:$G,0))), 0, INDEX(ISCT1!$H:$H,MATCH($A107,ISCT1!$G:$G,0)))</f>
        <v>2</v>
      </c>
      <c r="I107">
        <f>IF(ISNA(INDEX(ISCTEY!$I:$I,MATCH($A107,ISCTEY!$H:$H,0))), 0, INDEX(ISCTEY!$I:$I,MATCH($A107,ISCTEY!$H:$H,0)))</f>
        <v>2</v>
      </c>
      <c r="J107">
        <f>IF(ISNA(INDEX(ISCTEX!$I:$I,MATCH($A107,ISCTEX!$H:$H,0))), 0, INDEX(ISCTEX!$I:$I,MATCH($A107,ISCTEX!$H:$H,0)))</f>
        <v>2</v>
      </c>
      <c r="K107">
        <f>IF(ISNA(INDEX('PSL-IO'!$I:$I,MATCH($A107,'PSL-IO'!$H:$H,0))), 0, INDEX('PSL-IO'!$I:$I,MATCH($A107,'PSL-IO'!$H:$H,0)))</f>
        <v>0</v>
      </c>
      <c r="M107" s="11">
        <f t="shared" ref="M107:M117" si="30">SUM(H107:K107)</f>
        <v>6</v>
      </c>
      <c r="N107" s="11">
        <f t="shared" ref="N107:N117" si="31">M107*2</f>
        <v>12</v>
      </c>
      <c r="P107" s="13">
        <f t="shared" ref="P107:P117" si="32">F107-N107</f>
        <v>3</v>
      </c>
      <c r="Q107" s="9">
        <f t="shared" si="22"/>
        <v>0</v>
      </c>
      <c r="R107" s="9"/>
      <c r="S107" s="13">
        <f t="shared" ref="S107:S117" si="33">P107-M107</f>
        <v>-3</v>
      </c>
      <c r="U107" s="4">
        <f t="shared" si="28"/>
        <v>989.97</v>
      </c>
    </row>
    <row r="108" spans="1:21">
      <c r="A108" t="s">
        <v>85</v>
      </c>
      <c r="B108" t="s">
        <v>341</v>
      </c>
      <c r="C108" t="str">
        <f t="shared" si="29"/>
        <v>UGP KIT-1</v>
      </c>
      <c r="E108" s="18">
        <v>27.49</v>
      </c>
      <c r="F108">
        <f>3+12</f>
        <v>15</v>
      </c>
      <c r="H108">
        <f>IF(ISNA(INDEX(ISCT1!$H:$H,MATCH($A108,ISCT1!$G:$G,0))), 0, INDEX(ISCT1!$H:$H,MATCH($A108,ISCT1!$G:$G,0)))</f>
        <v>1</v>
      </c>
      <c r="I108">
        <f>IF(ISNA(INDEX(ISCTEY!$I:$I,MATCH($A108,ISCTEY!$H:$H,0))), 0, INDEX(ISCTEY!$I:$I,MATCH($A108,ISCTEY!$H:$H,0)))</f>
        <v>2</v>
      </c>
      <c r="J108">
        <f>IF(ISNA(INDEX(ISCTEX!$I:$I,MATCH($A108,ISCTEX!$H:$H,0))), 0, INDEX(ISCTEX!$I:$I,MATCH($A108,ISCTEX!$H:$H,0)))</f>
        <v>2</v>
      </c>
      <c r="K108">
        <f>IF(ISNA(INDEX('PSL-IO'!$I:$I,MATCH($A108,'PSL-IO'!$H:$H,0))), 0, INDEX('PSL-IO'!$I:$I,MATCH($A108,'PSL-IO'!$H:$H,0)))</f>
        <v>0</v>
      </c>
      <c r="M108" s="11">
        <f t="shared" si="30"/>
        <v>5</v>
      </c>
      <c r="N108" s="11">
        <f t="shared" si="31"/>
        <v>10</v>
      </c>
      <c r="P108" s="13">
        <f t="shared" si="32"/>
        <v>5</v>
      </c>
      <c r="Q108" s="9">
        <f t="shared" si="22"/>
        <v>0</v>
      </c>
      <c r="R108" s="9"/>
      <c r="S108" s="13">
        <f t="shared" si="33"/>
        <v>0</v>
      </c>
      <c r="U108" s="4">
        <f t="shared" si="28"/>
        <v>0</v>
      </c>
    </row>
    <row r="109" spans="1:21">
      <c r="A109" t="s">
        <v>281</v>
      </c>
      <c r="B109" t="s">
        <v>341</v>
      </c>
      <c r="C109" t="str">
        <f t="shared" si="29"/>
        <v>U200-A2K</v>
      </c>
      <c r="D109" t="s">
        <v>24</v>
      </c>
      <c r="E109" s="18">
        <v>159.99</v>
      </c>
      <c r="H109">
        <f>IF(ISNA(INDEX(ISCT1!$H:$H,MATCH($A109,ISCT1!$G:$G,0))), 0, INDEX(ISCT1!$H:$H,MATCH($A109,ISCT1!$G:$G,0)))</f>
        <v>4</v>
      </c>
      <c r="I109">
        <f>IF(ISNA(INDEX(ISCTEY!$I:$I,MATCH($A109,ISCTEY!$H:$H,0))), 0, INDEX(ISCTEY!$I:$I,MATCH($A109,ISCTEY!$H:$H,0)))</f>
        <v>6</v>
      </c>
      <c r="J109">
        <f>IF(ISNA(INDEX(ISCTEX!$I:$I,MATCH($A109,ISCTEX!$H:$H,0))), 0, INDEX(ISCTEX!$I:$I,MATCH($A109,ISCTEX!$H:$H,0)))</f>
        <v>6</v>
      </c>
      <c r="K109">
        <f>IF(ISNA(INDEX('PSL-IO'!$I:$I,MATCH($A109,'PSL-IO'!$H:$H,0))), 0, INDEX('PSL-IO'!$I:$I,MATCH($A109,'PSL-IO'!$H:$H,0)))</f>
        <v>0</v>
      </c>
      <c r="M109" s="11">
        <f t="shared" si="30"/>
        <v>16</v>
      </c>
      <c r="N109" s="11">
        <f t="shared" si="31"/>
        <v>32</v>
      </c>
      <c r="P109" s="13">
        <f t="shared" si="32"/>
        <v>-32</v>
      </c>
      <c r="Q109" s="9">
        <f t="shared" si="22"/>
        <v>5119.68</v>
      </c>
      <c r="R109" s="9"/>
      <c r="S109" s="13">
        <f t="shared" si="33"/>
        <v>-48</v>
      </c>
      <c r="U109" s="4">
        <f t="shared" si="28"/>
        <v>7679.52</v>
      </c>
    </row>
    <row r="110" spans="1:21">
      <c r="A110" t="s">
        <v>152</v>
      </c>
      <c r="B110" t="s">
        <v>614</v>
      </c>
      <c r="C110" t="str">
        <f t="shared" si="29"/>
        <v>New Focus 9071</v>
      </c>
      <c r="E110" s="18">
        <v>453.88</v>
      </c>
      <c r="F110">
        <f>8+12</f>
        <v>20</v>
      </c>
      <c r="H110">
        <f>IF(ISNA(INDEX(ISCT1!$H:$H,MATCH($A110,ISCT1!$G:$G,0))), 0, INDEX(ISCT1!$H:$H,MATCH($A110,ISCT1!$G:$G,0)))</f>
        <v>0</v>
      </c>
      <c r="I110">
        <f>IF(ISNA(INDEX(ISCTEY!$I:$I,MATCH($A110,ISCTEY!$H:$H,0))), 0, INDEX(ISCTEY!$I:$I,MATCH($A110,ISCTEY!$H:$H,0)))</f>
        <v>1</v>
      </c>
      <c r="J110">
        <f>IF(ISNA(INDEX(ISCTEX!$I:$I,MATCH($A110,ISCTEX!$H:$H,0))), 0, INDEX(ISCTEX!$I:$I,MATCH($A110,ISCTEX!$H:$H,0)))</f>
        <v>1</v>
      </c>
      <c r="K110">
        <f>IF(ISNA(INDEX('PSL-IO'!$I:$I,MATCH($A110,'PSL-IO'!$H:$H,0))), 0, INDEX('PSL-IO'!$I:$I,MATCH($A110,'PSL-IO'!$H:$H,0)))</f>
        <v>0</v>
      </c>
      <c r="M110" s="11">
        <f t="shared" si="30"/>
        <v>2</v>
      </c>
      <c r="N110" s="11">
        <f t="shared" si="31"/>
        <v>4</v>
      </c>
      <c r="P110" s="13">
        <f t="shared" si="32"/>
        <v>16</v>
      </c>
      <c r="Q110" s="9">
        <f t="shared" si="22"/>
        <v>0</v>
      </c>
      <c r="R110" s="9"/>
      <c r="S110" s="13">
        <f t="shared" si="33"/>
        <v>14</v>
      </c>
      <c r="U110" s="4">
        <f t="shared" si="28"/>
        <v>0</v>
      </c>
    </row>
    <row r="111" spans="1:21">
      <c r="A111" t="s">
        <v>365</v>
      </c>
      <c r="B111" t="s">
        <v>614</v>
      </c>
      <c r="C111" t="s">
        <v>365</v>
      </c>
      <c r="E111" s="19">
        <v>823.26</v>
      </c>
      <c r="F111">
        <v>2</v>
      </c>
      <c r="H111">
        <f>IF(ISNA(INDEX(ISCT1!$H:$H,MATCH($A111,ISCT1!$G:$G,0))), 0, INDEX(ISCT1!$H:$H,MATCH($A111,ISCT1!$G:$G,0)))</f>
        <v>1</v>
      </c>
      <c r="I111">
        <f>IF(ISNA(INDEX(ISCTEY!$I:$I,MATCH($A111,ISCTEY!$H:$H,0))), 0, INDEX(ISCTEY!$I:$I,MATCH($A111,ISCTEY!$H:$H,0)))</f>
        <v>0</v>
      </c>
      <c r="J111">
        <f>IF(ISNA(INDEX(ISCTEX!$I:$I,MATCH($A111,ISCTEX!$H:$H,0))), 0, INDEX(ISCTEX!$I:$I,MATCH($A111,ISCTEX!$H:$H,0)))</f>
        <v>0</v>
      </c>
      <c r="K111">
        <f>IF(ISNA(INDEX('PSL-IO'!$I:$I,MATCH($A111,'PSL-IO'!$H:$H,0))), 0, INDEX('PSL-IO'!$I:$I,MATCH($A111,'PSL-IO'!$H:$H,0)))</f>
        <v>0</v>
      </c>
      <c r="M111" s="11">
        <f t="shared" si="30"/>
        <v>1</v>
      </c>
      <c r="N111" s="11">
        <f t="shared" si="31"/>
        <v>2</v>
      </c>
      <c r="P111" s="13">
        <f t="shared" si="32"/>
        <v>0</v>
      </c>
      <c r="Q111" s="9">
        <f t="shared" si="22"/>
        <v>0</v>
      </c>
      <c r="R111" s="9"/>
      <c r="S111" s="13">
        <f t="shared" si="33"/>
        <v>-1</v>
      </c>
      <c r="U111" s="4">
        <f t="shared" si="28"/>
        <v>823.26</v>
      </c>
    </row>
    <row r="112" spans="1:21">
      <c r="E112" s="18"/>
      <c r="M112" s="11"/>
      <c r="N112" s="11"/>
      <c r="P112" s="13"/>
      <c r="Q112" s="9">
        <f t="shared" si="22"/>
        <v>0</v>
      </c>
      <c r="R112" s="9"/>
      <c r="S112" s="13"/>
      <c r="U112" s="4"/>
    </row>
    <row r="113" spans="1:21">
      <c r="A113" t="s">
        <v>419</v>
      </c>
      <c r="B113" t="s">
        <v>546</v>
      </c>
      <c r="D113" t="s">
        <v>551</v>
      </c>
      <c r="E113" s="18"/>
      <c r="F113">
        <f>H113+I113+K113+20</f>
        <v>83</v>
      </c>
      <c r="H113">
        <f>IF(ISNA(INDEX(ISCT1!$H:$H,MATCH($A113,ISCT1!$G:$G,0))), 0, INDEX(ISCT1!$H:$H,MATCH($A113,ISCT1!$G:$G,0)))</f>
        <v>21</v>
      </c>
      <c r="I113">
        <f>IF(ISNA(INDEX(ISCTEY!$I:$I,MATCH($A113,ISCTEY!$H:$H,0))), 0, INDEX(ISCTEY!$I:$I,MATCH($A113,ISCTEY!$H:$H,0)))</f>
        <v>33</v>
      </c>
      <c r="J113">
        <f>IF(ISNA(INDEX(ISCTEX!$I:$I,MATCH($A113,ISCTEX!$H:$H,0))), 0, INDEX(ISCTEX!$I:$I,MATCH($A113,ISCTEX!$H:$H,0)))</f>
        <v>33</v>
      </c>
      <c r="K113">
        <f>IF(ISNA(INDEX('PSL-IO'!$I:$I,MATCH($A113,'PSL-IO'!$H:$H,0))), 0, INDEX('PSL-IO'!$I:$I,MATCH($A113,'PSL-IO'!$H:$H,0)))</f>
        <v>9</v>
      </c>
      <c r="M113" s="11">
        <f t="shared" si="30"/>
        <v>96</v>
      </c>
      <c r="N113" s="11">
        <f t="shared" si="31"/>
        <v>192</v>
      </c>
      <c r="P113" s="13">
        <f t="shared" si="32"/>
        <v>-109</v>
      </c>
      <c r="Q113" s="9">
        <f t="shared" si="22"/>
        <v>0</v>
      </c>
      <c r="R113" s="9"/>
      <c r="S113" s="13">
        <f t="shared" si="33"/>
        <v>-205</v>
      </c>
      <c r="U113" s="4">
        <f t="shared" si="28"/>
        <v>0</v>
      </c>
    </row>
    <row r="114" spans="1:21">
      <c r="A114" t="s">
        <v>455</v>
      </c>
      <c r="B114" t="s">
        <v>546</v>
      </c>
      <c r="D114" t="s">
        <v>343</v>
      </c>
      <c r="E114" s="19"/>
      <c r="F114">
        <f>H114+I114+K114</f>
        <v>11</v>
      </c>
      <c r="H114">
        <f>IF(ISNA(INDEX(ISCT1!$H:$H,MATCH($A114,ISCT1!$G:$G,0))), 0, INDEX(ISCT1!$H:$H,MATCH($A114,ISCT1!$G:$G,0)))</f>
        <v>2</v>
      </c>
      <c r="I114">
        <f>IF(ISNA(INDEX(ISCTEY!$I:$I,MATCH($A114,ISCTEY!$H:$H,0))), 0, INDEX(ISCTEY!$I:$I,MATCH($A114,ISCTEY!$H:$H,0)))</f>
        <v>8</v>
      </c>
      <c r="J114">
        <f>IF(ISNA(INDEX(ISCTEX!$I:$I,MATCH($A114,ISCTEX!$H:$H,0))), 0, INDEX(ISCTEX!$I:$I,MATCH($A114,ISCTEX!$H:$H,0)))</f>
        <v>8</v>
      </c>
      <c r="K114">
        <f>IF(ISNA(INDEX('PSL-IO'!$I:$I,MATCH($A114,'PSL-IO'!$H:$H,0))), 0, INDEX('PSL-IO'!$I:$I,MATCH($A114,'PSL-IO'!$H:$H,0)))</f>
        <v>1</v>
      </c>
      <c r="M114" s="11">
        <f t="shared" si="30"/>
        <v>19</v>
      </c>
      <c r="N114" s="11">
        <f t="shared" si="31"/>
        <v>38</v>
      </c>
      <c r="P114" s="13">
        <f t="shared" si="32"/>
        <v>-27</v>
      </c>
      <c r="Q114" s="9">
        <f t="shared" si="22"/>
        <v>0</v>
      </c>
      <c r="R114" s="9"/>
      <c r="S114" s="13">
        <f t="shared" si="33"/>
        <v>-46</v>
      </c>
      <c r="U114" s="4">
        <f t="shared" si="28"/>
        <v>0</v>
      </c>
    </row>
    <row r="115" spans="1:21">
      <c r="A115" t="s">
        <v>141</v>
      </c>
      <c r="B115" t="s">
        <v>142</v>
      </c>
      <c r="D115" t="s">
        <v>350</v>
      </c>
      <c r="E115" s="18"/>
      <c r="F115">
        <v>4</v>
      </c>
      <c r="H115">
        <f>IF(ISNA(INDEX(ISCT1!$H:$H,MATCH($A115,ISCT1!$G:$G,0))), 0, INDEX(ISCT1!$H:$H,MATCH($A115,ISCT1!$G:$G,0)))</f>
        <v>1</v>
      </c>
      <c r="I115">
        <f>IF(ISNA(INDEX(ISCTEY!$I:$I,MATCH($A115,ISCTEY!$H:$H,0))), 0, INDEX(ISCTEY!$I:$I,MATCH($A115,ISCTEY!$H:$H,0)))</f>
        <v>0</v>
      </c>
      <c r="J115">
        <f>IF(ISNA(INDEX(ISCTEX!$I:$I,MATCH($A115,ISCTEX!$H:$H,0))), 0, INDEX(ISCTEX!$I:$I,MATCH($A115,ISCTEX!$H:$H,0)))</f>
        <v>0</v>
      </c>
      <c r="K115">
        <f>IF(ISNA(INDEX('PSL-IO'!$I:$I,MATCH($A115,'PSL-IO'!$H:$H,0))), 0, INDEX('PSL-IO'!$I:$I,MATCH($A115,'PSL-IO'!$H:$H,0)))</f>
        <v>0</v>
      </c>
      <c r="M115" s="11">
        <f t="shared" si="30"/>
        <v>1</v>
      </c>
      <c r="N115" s="11">
        <f t="shared" si="31"/>
        <v>2</v>
      </c>
      <c r="P115" s="13">
        <f t="shared" si="32"/>
        <v>2</v>
      </c>
      <c r="Q115" s="9">
        <f t="shared" si="22"/>
        <v>0</v>
      </c>
      <c r="R115" s="9"/>
      <c r="S115" s="13">
        <f t="shared" si="33"/>
        <v>1</v>
      </c>
      <c r="U115" s="4">
        <f t="shared" si="28"/>
        <v>0</v>
      </c>
    </row>
    <row r="116" spans="1:21">
      <c r="A116" t="s">
        <v>98</v>
      </c>
      <c r="B116" t="s">
        <v>142</v>
      </c>
      <c r="D116" t="s">
        <v>229</v>
      </c>
      <c r="F116">
        <v>2</v>
      </c>
      <c r="H116">
        <f>IF(ISNA(INDEX(ISCT1!$H:$H,MATCH($A116,ISCT1!$G:$G,0))), 0, INDEX(ISCT1!$H:$H,MATCH($A116,ISCT1!$G:$G,0)))</f>
        <v>0</v>
      </c>
      <c r="I116">
        <f>IF(ISNA(INDEX(ISCTEY!$I:$I,MATCH($A116,ISCTEY!$H:$H,0))), 0, INDEX(ISCTEY!$I:$I,MATCH($A116,ISCTEY!$H:$H,0)))</f>
        <v>4</v>
      </c>
      <c r="J116">
        <f>IF(ISNA(INDEX(ISCTEX!$I:$I,MATCH($A116,ISCTEX!$H:$H,0))), 0, INDEX(ISCTEX!$I:$I,MATCH($A116,ISCTEX!$H:$H,0)))</f>
        <v>4</v>
      </c>
      <c r="K116">
        <f>IF(ISNA(INDEX('PSL-IO'!$I:$I,MATCH($A116,'PSL-IO'!$H:$H,0))), 0, INDEX('PSL-IO'!$I:$I,MATCH($A116,'PSL-IO'!$H:$H,0)))</f>
        <v>0</v>
      </c>
      <c r="M116" s="11">
        <f t="shared" si="30"/>
        <v>8</v>
      </c>
      <c r="N116" s="11">
        <f t="shared" si="31"/>
        <v>16</v>
      </c>
      <c r="P116" s="13">
        <f t="shared" si="32"/>
        <v>-14</v>
      </c>
      <c r="Q116" s="9">
        <f t="shared" si="22"/>
        <v>0</v>
      </c>
      <c r="S116" s="13">
        <f t="shared" si="33"/>
        <v>-22</v>
      </c>
      <c r="U116" s="4">
        <f t="shared" si="28"/>
        <v>0</v>
      </c>
    </row>
    <row r="117" spans="1:21">
      <c r="A117" t="s">
        <v>436</v>
      </c>
      <c r="B117" t="s">
        <v>99</v>
      </c>
      <c r="D117" t="s">
        <v>230</v>
      </c>
      <c r="F117">
        <v>2</v>
      </c>
      <c r="H117">
        <f>IF(ISNA(INDEX(ISCT1!$H:$H,MATCH($A117,ISCT1!$G:$G,0))), 0, INDEX(ISCT1!$H:$H,MATCH($A117,ISCT1!$G:$G,0)))</f>
        <v>0</v>
      </c>
      <c r="I117">
        <f>IF(ISNA(INDEX(ISCTEY!$I:$I,MATCH($A117,ISCTEY!$H:$H,0))), 0, INDEX(ISCTEY!$I:$I,MATCH($A117,ISCTEY!$H:$H,0)))</f>
        <v>4</v>
      </c>
      <c r="J117">
        <f>IF(ISNA(INDEX(ISCTEX!$I:$I,MATCH($A117,ISCTEX!$H:$H,0))), 0, INDEX(ISCTEX!$I:$I,MATCH($A117,ISCTEX!$H:$H,0)))</f>
        <v>4</v>
      </c>
      <c r="K117">
        <f>IF(ISNA(INDEX('PSL-IO'!$I:$I,MATCH($A117,'PSL-IO'!$H:$H,0))), 0, INDEX('PSL-IO'!$I:$I,MATCH($A117,'PSL-IO'!$H:$H,0)))</f>
        <v>0</v>
      </c>
      <c r="M117" s="11">
        <f t="shared" si="30"/>
        <v>8</v>
      </c>
      <c r="N117" s="11">
        <f t="shared" si="31"/>
        <v>16</v>
      </c>
      <c r="P117" s="13">
        <f t="shared" si="32"/>
        <v>-14</v>
      </c>
      <c r="Q117" s="9">
        <f t="shared" si="22"/>
        <v>0</v>
      </c>
      <c r="S117" s="13">
        <f t="shared" si="33"/>
        <v>-22</v>
      </c>
    </row>
    <row r="118" spans="1:21">
      <c r="A118" t="s">
        <v>626</v>
      </c>
      <c r="B118" t="s">
        <v>142</v>
      </c>
      <c r="D118" t="s">
        <v>483</v>
      </c>
      <c r="F118">
        <v>5</v>
      </c>
      <c r="H118">
        <f>IF(ISNA(INDEX(ISCT1!$H:$H,MATCH($A118,ISCT1!$G:$G,0))), 0, INDEX(ISCT1!$H:$H,MATCH($A118,ISCT1!$G:$G,0)))</f>
        <v>0</v>
      </c>
      <c r="I118">
        <f>IF(ISNA(INDEX(ISCTEY!$I:$I,MATCH($A118,ISCTEY!$H:$H,0))), 0, INDEX(ISCTEY!$I:$I,MATCH($A118,ISCTEY!$H:$H,0)))</f>
        <v>3</v>
      </c>
      <c r="J118">
        <f>IF(ISNA(INDEX(ISCTEX!$I:$I,MATCH($A118,ISCTEX!$H:$H,0))), 0, INDEX(ISCTEX!$I:$I,MATCH($A118,ISCTEX!$H:$H,0)))</f>
        <v>3</v>
      </c>
      <c r="K118">
        <f>IF(ISNA(INDEX('PSL-IO'!$I:$I,MATCH($A118,'PSL-IO'!$H:$H,0))), 0, INDEX('PSL-IO'!$I:$I,MATCH($A118,'PSL-IO'!$H:$H,0)))</f>
        <v>1</v>
      </c>
      <c r="M118" s="11">
        <f>SUM(H118:K118)</f>
        <v>7</v>
      </c>
      <c r="N118" s="11">
        <f>M118*2</f>
        <v>14</v>
      </c>
      <c r="P118" s="13">
        <f>F118-N118</f>
        <v>-9</v>
      </c>
      <c r="Q118" s="9">
        <f t="shared" si="22"/>
        <v>0</v>
      </c>
      <c r="S118" s="13">
        <f>P118-M118</f>
        <v>-16</v>
      </c>
      <c r="U118" s="4">
        <f>MAX(-1*S118*E118,0)</f>
        <v>0</v>
      </c>
    </row>
    <row r="119" spans="1:21">
      <c r="A119" t="s">
        <v>345</v>
      </c>
      <c r="B119" t="s">
        <v>142</v>
      </c>
      <c r="D119" t="s">
        <v>348</v>
      </c>
      <c r="F119">
        <v>1</v>
      </c>
      <c r="H119">
        <f>IF(ISNA(INDEX(ISCT1!$H:$H,MATCH($A119,ISCT1!$G:$G,0))), 0, INDEX(ISCT1!$H:$H,MATCH($A119,ISCT1!$G:$G,0)))</f>
        <v>0</v>
      </c>
      <c r="I119">
        <f>IF(ISNA(INDEX(ISCTEY!$I:$I,MATCH($A119,ISCTEY!$H:$H,0))), 0, INDEX(ISCTEY!$I:$I,MATCH($A119,ISCTEY!$H:$H,0)))</f>
        <v>1</v>
      </c>
      <c r="J119">
        <f>IF(ISNA(INDEX(ISCTEX!$I:$I,MATCH($A119,ISCTEX!$H:$H,0))), 0, INDEX(ISCTEX!$I:$I,MATCH($A119,ISCTEX!$H:$H,0)))</f>
        <v>1</v>
      </c>
      <c r="K119">
        <f>IF(ISNA(INDEX('PSL-IO'!$I:$I,MATCH($A119,'PSL-IO'!$H:$H,0))), 0, INDEX('PSL-IO'!$I:$I,MATCH($A119,'PSL-IO'!$H:$H,0)))</f>
        <v>0</v>
      </c>
      <c r="M119" s="11">
        <f>SUM(H119:K119)</f>
        <v>2</v>
      </c>
      <c r="N119" s="11">
        <f>M119*2</f>
        <v>4</v>
      </c>
      <c r="P119" s="13">
        <f>F119-N119</f>
        <v>-3</v>
      </c>
      <c r="Q119" s="9">
        <f t="shared" si="22"/>
        <v>0</v>
      </c>
      <c r="S119" s="13">
        <f>P119-M119</f>
        <v>-5</v>
      </c>
      <c r="U119" s="4">
        <f>MAX(-1*S119*E119,0)</f>
        <v>0</v>
      </c>
    </row>
    <row r="120" spans="1:21">
      <c r="A120" t="s">
        <v>144</v>
      </c>
      <c r="B120" t="s">
        <v>145</v>
      </c>
      <c r="D120" t="s">
        <v>349</v>
      </c>
      <c r="F120">
        <v>1</v>
      </c>
      <c r="H120">
        <f>IF(ISNA(INDEX(ISCT1!$H:$H,MATCH($A120,ISCT1!$G:$G,0))), 0, INDEX(ISCT1!$H:$H,MATCH($A120,ISCT1!$G:$G,0)))</f>
        <v>0</v>
      </c>
      <c r="I120">
        <f>IF(ISNA(INDEX(ISCTEY!$I:$I,MATCH($A120,ISCTEY!$H:$H,0))), 0, INDEX(ISCTEY!$I:$I,MATCH($A120,ISCTEY!$H:$H,0)))</f>
        <v>1</v>
      </c>
      <c r="J120">
        <f>IF(ISNA(INDEX(ISCTEX!$I:$I,MATCH($A120,ISCTEX!$H:$H,0))), 0, INDEX(ISCTEX!$I:$I,MATCH($A120,ISCTEX!$H:$H,0)))</f>
        <v>1</v>
      </c>
      <c r="K120">
        <f>IF(ISNA(INDEX('PSL-IO'!$I:$I,MATCH($A120,'PSL-IO'!$H:$H,0))), 0, INDEX('PSL-IO'!$I:$I,MATCH($A120,'PSL-IO'!$H:$H,0)))</f>
        <v>0</v>
      </c>
      <c r="M120" s="11">
        <f>SUM(H120:K120)</f>
        <v>2</v>
      </c>
      <c r="N120" s="11">
        <f>M120*2</f>
        <v>4</v>
      </c>
      <c r="P120" s="13">
        <f>F120-N120</f>
        <v>-3</v>
      </c>
      <c r="Q120" s="9">
        <f t="shared" si="22"/>
        <v>0</v>
      </c>
      <c r="S120" s="13">
        <f>P120-M120</f>
        <v>-5</v>
      </c>
      <c r="U120" s="4">
        <f>MAX(-1*S120*E120,0)</f>
        <v>0</v>
      </c>
    </row>
    <row r="121" spans="1:21">
      <c r="A121" s="4" t="s">
        <v>628</v>
      </c>
      <c r="B121" t="s">
        <v>99</v>
      </c>
      <c r="D121" t="s">
        <v>482</v>
      </c>
      <c r="F121">
        <v>1</v>
      </c>
      <c r="H121">
        <f>IF(ISNA(INDEX(ISCT1!$H:$H,MATCH($A121,ISCT1!$G:$G,0))), 0, INDEX(ISCT1!$H:$H,MATCH($A121,ISCT1!$G:$G,0)))</f>
        <v>0</v>
      </c>
      <c r="I121">
        <f>IF(ISNA(INDEX(ISCTEY!$I:$I,MATCH($A121,ISCTEY!$H:$H,0))), 0, INDEX(ISCTEY!$I:$I,MATCH($A121,ISCTEY!$H:$H,0)))</f>
        <v>1</v>
      </c>
      <c r="J121">
        <f>IF(ISNA(INDEX(ISCTEX!$I:$I,MATCH($A121,ISCTEX!$H:$H,0))), 0, INDEX(ISCTEX!$I:$I,MATCH($A121,ISCTEX!$H:$H,0)))</f>
        <v>1</v>
      </c>
      <c r="K121">
        <f>IF(ISNA(INDEX('PSL-IO'!$I:$I,MATCH($A121,'PSL-IO'!$H:$H,0))), 0, INDEX('PSL-IO'!$I:$I,MATCH($A121,'PSL-IO'!$H:$H,0)))</f>
        <v>0</v>
      </c>
      <c r="M121" s="11">
        <f>SUM(H121:K121)</f>
        <v>2</v>
      </c>
      <c r="N121" s="11">
        <f>M121*2</f>
        <v>4</v>
      </c>
      <c r="P121" s="13">
        <f>F121-N121</f>
        <v>-3</v>
      </c>
      <c r="Q121" s="9">
        <f t="shared" si="22"/>
        <v>0</v>
      </c>
      <c r="S121" s="13">
        <f>P121-M121</f>
        <v>-5</v>
      </c>
    </row>
    <row r="122" spans="1:21">
      <c r="A122" s="4" t="s">
        <v>231</v>
      </c>
      <c r="B122" t="s">
        <v>234</v>
      </c>
      <c r="D122" t="s">
        <v>232</v>
      </c>
      <c r="F122">
        <v>1</v>
      </c>
      <c r="H122">
        <f>IF(ISNA(INDEX(ISCT1!$H:$H,MATCH($A122,ISCT1!$G:$G,0))), 0, INDEX(ISCT1!$H:$H,MATCH($A122,ISCT1!$G:$G,0)))</f>
        <v>0</v>
      </c>
      <c r="I122">
        <f>IF(ISNA(INDEX(ISCTEY!$I:$I,MATCH($A122,ISCTEY!$H:$H,0))), 0, INDEX(ISCTEY!$I:$I,MATCH($A122,ISCTEY!$H:$H,0)))</f>
        <v>0</v>
      </c>
      <c r="J122">
        <f>IF(ISNA(INDEX(ISCTEX!$I:$I,MATCH($A122,ISCTEX!$H:$H,0))), 0, INDEX(ISCTEX!$I:$I,MATCH($A122,ISCTEX!$H:$H,0)))</f>
        <v>0</v>
      </c>
      <c r="K122">
        <f>IF(ISNA(INDEX('PSL-IO'!$I:$I,MATCH($A122,'PSL-IO'!$H:$H,0))), 0, INDEX('PSL-IO'!$I:$I,MATCH($A122,'PSL-IO'!$H:$H,0)))</f>
        <v>1</v>
      </c>
      <c r="M122" s="11">
        <f t="shared" ref="M122:M123" si="34">SUM(H122:K122)</f>
        <v>1</v>
      </c>
      <c r="N122" s="11">
        <f t="shared" ref="N122:N123" si="35">M122*2</f>
        <v>2</v>
      </c>
      <c r="P122" s="13">
        <f t="shared" ref="P122:P123" si="36">F122-N122</f>
        <v>-1</v>
      </c>
      <c r="Q122" s="9">
        <f t="shared" si="22"/>
        <v>0</v>
      </c>
      <c r="S122" s="13">
        <f t="shared" ref="S122:S123" si="37">P122-M122</f>
        <v>-2</v>
      </c>
    </row>
    <row r="123" spans="1:21">
      <c r="A123" s="4" t="s">
        <v>233</v>
      </c>
      <c r="B123" t="s">
        <v>99</v>
      </c>
      <c r="D123" t="s">
        <v>235</v>
      </c>
      <c r="F123">
        <v>1</v>
      </c>
      <c r="H123">
        <f>IF(ISNA(INDEX(ISCT1!$H:$H,MATCH($A123,ISCT1!$G:$G,0))), 0, INDEX(ISCT1!$H:$H,MATCH($A123,ISCT1!$G:$G,0)))</f>
        <v>0</v>
      </c>
      <c r="I123">
        <f>IF(ISNA(INDEX(ISCTEY!$I:$I,MATCH($A123,ISCTEY!$H:$H,0))), 0, INDEX(ISCTEY!$I:$I,MATCH($A123,ISCTEY!$H:$H,0)))</f>
        <v>0</v>
      </c>
      <c r="J123">
        <f>IF(ISNA(INDEX(ISCTEX!$I:$I,MATCH($A123,ISCTEX!$H:$H,0))), 0, INDEX(ISCTEX!$I:$I,MATCH($A123,ISCTEX!$H:$H,0)))</f>
        <v>0</v>
      </c>
      <c r="K123">
        <f>IF(ISNA(INDEX('PSL-IO'!$I:$I,MATCH($A123,'PSL-IO'!$H:$H,0))), 0, INDEX('PSL-IO'!$I:$I,MATCH($A123,'PSL-IO'!$H:$H,0)))</f>
        <v>1</v>
      </c>
      <c r="M123" s="11">
        <f t="shared" si="34"/>
        <v>1</v>
      </c>
      <c r="N123" s="11">
        <f t="shared" si="35"/>
        <v>2</v>
      </c>
      <c r="P123" s="13">
        <f t="shared" si="36"/>
        <v>-1</v>
      </c>
      <c r="Q123" s="9">
        <f t="shared" si="22"/>
        <v>0</v>
      </c>
      <c r="S123" s="13">
        <f t="shared" si="37"/>
        <v>-2</v>
      </c>
    </row>
    <row r="124" spans="1:21">
      <c r="Q124" s="9">
        <f t="shared" si="22"/>
        <v>0</v>
      </c>
    </row>
    <row r="125" spans="1:21">
      <c r="A125" t="s">
        <v>421</v>
      </c>
      <c r="B125" t="s">
        <v>666</v>
      </c>
      <c r="C125" t="s">
        <v>667</v>
      </c>
      <c r="D125" t="s">
        <v>562</v>
      </c>
      <c r="E125" s="18">
        <v>7.3</v>
      </c>
      <c r="F125">
        <f>70+70+5</f>
        <v>145</v>
      </c>
      <c r="H125">
        <f>IF(ISNA(INDEX(ISCT1!$H:$H,MATCH($A125,ISCT1!$G:$G,0))), 0, INDEX(ISCT1!$H:$H,MATCH($A125,ISCT1!$G:$G,0)))</f>
        <v>15</v>
      </c>
      <c r="I125">
        <f>IF(ISNA(INDEX(ISCTEY!$I:$I,MATCH($A125,ISCTEY!$H:$H,0))), 0, INDEX(ISCTEY!$I:$I,MATCH($A125,ISCTEY!$H:$H,0)))</f>
        <v>45</v>
      </c>
      <c r="J125">
        <f>IF(ISNA(INDEX(ISCTEX!$I:$I,MATCH($A125,ISCTEX!$H:$H,0))), 0, INDEX(ISCTEX!$I:$I,MATCH($A125,ISCTEX!$H:$H,0)))</f>
        <v>46</v>
      </c>
      <c r="K125">
        <f>IF(ISNA(INDEX('PSL-IO'!$I:$I,MATCH($A125,'PSL-IO'!$H:$H,0))), 0, INDEX('PSL-IO'!$I:$I,MATCH($A125,'PSL-IO'!$H:$H,0)))</f>
        <v>9</v>
      </c>
      <c r="M125" s="11">
        <f>SUM(H125:K125)</f>
        <v>115</v>
      </c>
      <c r="N125" s="11">
        <f>M125*2</f>
        <v>230</v>
      </c>
      <c r="P125" s="13">
        <f>F125-N125</f>
        <v>-85</v>
      </c>
      <c r="Q125" s="9">
        <f t="shared" si="22"/>
        <v>620.5</v>
      </c>
      <c r="R125" s="9"/>
      <c r="S125" s="13">
        <f>P125-M125</f>
        <v>-200</v>
      </c>
      <c r="U125" s="4">
        <f t="shared" ref="U125:U136" si="38">MAX(-1*S125*E125,0)</f>
        <v>1460</v>
      </c>
    </row>
    <row r="126" spans="1:21">
      <c r="A126" t="s">
        <v>509</v>
      </c>
      <c r="B126" t="s">
        <v>666</v>
      </c>
      <c r="C126" t="s">
        <v>668</v>
      </c>
      <c r="E126" s="18">
        <v>6.8</v>
      </c>
      <c r="H126">
        <f>IF(ISNA(INDEX(ISCT1!$H:$H,MATCH($A126,ISCT1!$G:$G,0))), 0, INDEX(ISCT1!$H:$H,MATCH($A126,ISCT1!$G:$G,0)))</f>
        <v>8</v>
      </c>
      <c r="I126">
        <f>IF(ISNA(INDEX(ISCTEY!$I:$I,MATCH($A126,ISCTEY!$H:$H,0))), 0, INDEX(ISCTEY!$I:$I,MATCH($A126,ISCTEY!$H:$H,0)))</f>
        <v>10</v>
      </c>
      <c r="J126">
        <f>IF(ISNA(INDEX(ISCTEX!$I:$I,MATCH($A126,ISCTEX!$H:$H,0))), 0, INDEX(ISCTEX!$I:$I,MATCH($A126,ISCTEX!$H:$H,0)))</f>
        <v>10</v>
      </c>
      <c r="K126">
        <f>IF(ISNA(INDEX('PSL-IO'!$I:$I,MATCH($A126,'PSL-IO'!$H:$H,0))), 0, INDEX('PSL-IO'!$I:$I,MATCH($A126,'PSL-IO'!$H:$H,0)))</f>
        <v>2</v>
      </c>
      <c r="M126" s="11">
        <f>SUM(H126:K126)</f>
        <v>30</v>
      </c>
      <c r="N126" s="11">
        <f>M126*2</f>
        <v>60</v>
      </c>
      <c r="P126" s="13">
        <f>F126-N126</f>
        <v>-60</v>
      </c>
      <c r="Q126" s="9">
        <f t="shared" si="22"/>
        <v>408</v>
      </c>
      <c r="R126" s="9"/>
      <c r="S126" s="13">
        <f>P126-M126</f>
        <v>-90</v>
      </c>
      <c r="U126" s="4">
        <f t="shared" si="38"/>
        <v>612</v>
      </c>
    </row>
    <row r="127" spans="1:21">
      <c r="A127" t="s">
        <v>69</v>
      </c>
      <c r="B127" t="s">
        <v>340</v>
      </c>
      <c r="C127" t="s">
        <v>70</v>
      </c>
      <c r="E127" s="18">
        <v>7.22</v>
      </c>
      <c r="F127">
        <v>8</v>
      </c>
      <c r="M127" s="11"/>
      <c r="N127" s="11"/>
      <c r="P127" s="13"/>
      <c r="Q127" s="9">
        <f t="shared" si="22"/>
        <v>0</v>
      </c>
      <c r="R127" s="9"/>
      <c r="S127" s="13"/>
      <c r="U127" s="4">
        <f t="shared" si="38"/>
        <v>0</v>
      </c>
    </row>
    <row r="128" spans="1:21">
      <c r="A128" t="s">
        <v>510</v>
      </c>
      <c r="B128" t="s">
        <v>666</v>
      </c>
      <c r="C128" t="s">
        <v>669</v>
      </c>
      <c r="D128" t="s">
        <v>553</v>
      </c>
      <c r="E128" s="18">
        <v>7.7</v>
      </c>
      <c r="F128">
        <v>49</v>
      </c>
      <c r="H128">
        <f>IF(ISNA(INDEX(ISCT1!$H:$H,MATCH($A128,ISCT1!$G:$G,0))), 0, INDEX(ISCT1!$H:$H,MATCH($A128,ISCT1!$G:$G,0)))</f>
        <v>0</v>
      </c>
      <c r="I128">
        <f>IF(ISNA(INDEX(ISCTEY!$I:$I,MATCH($A128,ISCTEY!$H:$H,0))), 0, INDEX(ISCTEY!$I:$I,MATCH($A128,ISCTEY!$H:$H,0)))</f>
        <v>0</v>
      </c>
      <c r="J128">
        <f>IF(ISNA(INDEX(ISCTEX!$I:$I,MATCH($A128,ISCTEX!$H:$H,0))), 0, INDEX(ISCTEX!$I:$I,MATCH($A128,ISCTEX!$H:$H,0)))</f>
        <v>0</v>
      </c>
      <c r="K128">
        <f>IF(ISNA(INDEX('PSL-IO'!$I:$I,MATCH($A128,'PSL-IO'!$H:$H,0))), 0, INDEX('PSL-IO'!$I:$I,MATCH($A128,'PSL-IO'!$H:$H,0)))</f>
        <v>0</v>
      </c>
      <c r="M128" s="11">
        <f>SUM(H128:K128)</f>
        <v>0</v>
      </c>
      <c r="N128" s="11">
        <f>M128*2</f>
        <v>0</v>
      </c>
      <c r="P128" s="13">
        <f>F128-N128</f>
        <v>49</v>
      </c>
      <c r="Q128" s="9">
        <f t="shared" si="22"/>
        <v>0</v>
      </c>
      <c r="R128" s="9"/>
      <c r="S128" s="13">
        <f>P128-M128</f>
        <v>49</v>
      </c>
      <c r="U128" s="4">
        <f t="shared" si="38"/>
        <v>0</v>
      </c>
    </row>
    <row r="129" spans="1:21">
      <c r="A129" t="s">
        <v>192</v>
      </c>
      <c r="B129" t="s">
        <v>340</v>
      </c>
      <c r="C129" t="s">
        <v>193</v>
      </c>
      <c r="E129" s="18">
        <v>8.27</v>
      </c>
      <c r="F129">
        <v>30</v>
      </c>
      <c r="H129">
        <f>IF(ISNA(INDEX(ISCT1!$H:$H,MATCH($A129,ISCT1!$G:$G,0))), 0, INDEX(ISCT1!$H:$H,MATCH($A129,ISCT1!$G:$G,0)))</f>
        <v>0</v>
      </c>
      <c r="I129">
        <f>IF(ISNA(INDEX(ISCTEY!$I:$I,MATCH($A129,ISCTEY!$H:$H,0))), 0, INDEX(ISCTEY!$I:$I,MATCH($A129,ISCTEY!$H:$H,0)))</f>
        <v>0</v>
      </c>
      <c r="J129">
        <f>IF(ISNA(INDEX(ISCTEX!$I:$I,MATCH($A129,ISCTEX!$H:$H,0))), 0, INDEX(ISCTEX!$I:$I,MATCH($A129,ISCTEX!$H:$H,0)))</f>
        <v>0</v>
      </c>
      <c r="K129">
        <f>IF(ISNA(INDEX('PSL-IO'!$I:$I,MATCH($A129,'PSL-IO'!$H:$H,0))), 0, INDEX('PSL-IO'!$I:$I,MATCH($A129,'PSL-IO'!$H:$H,0)))</f>
        <v>0</v>
      </c>
      <c r="M129" s="11">
        <f t="shared" ref="M129:M132" si="39">SUM(H129:K129)</f>
        <v>0</v>
      </c>
      <c r="N129" s="11">
        <f t="shared" ref="N129:N132" si="40">M129*2</f>
        <v>0</v>
      </c>
      <c r="P129" s="13">
        <f t="shared" ref="P129:P132" si="41">F129-N129</f>
        <v>30</v>
      </c>
      <c r="Q129" s="9">
        <f t="shared" si="22"/>
        <v>0</v>
      </c>
      <c r="R129" s="9"/>
      <c r="S129" s="13">
        <f t="shared" ref="S129:S132" si="42">P129-M129</f>
        <v>30</v>
      </c>
      <c r="U129" s="4">
        <f t="shared" si="38"/>
        <v>0</v>
      </c>
    </row>
    <row r="130" spans="1:21">
      <c r="A130" t="s">
        <v>63</v>
      </c>
      <c r="B130" t="s">
        <v>340</v>
      </c>
      <c r="C130" t="s">
        <v>188</v>
      </c>
      <c r="E130" s="18">
        <v>20</v>
      </c>
      <c r="F130">
        <v>18</v>
      </c>
      <c r="H130">
        <f>IF(ISNA(INDEX(ISCT1!$H:$H,MATCH($A130,ISCT1!$G:$G,0))), 0, INDEX(ISCT1!$H:$H,MATCH($A130,ISCT1!$G:$G,0)))</f>
        <v>0</v>
      </c>
      <c r="I130">
        <f>IF(ISNA(INDEX(ISCTEY!$I:$I,MATCH($A130,ISCTEY!$H:$H,0))), 0, INDEX(ISCTEY!$I:$I,MATCH($A130,ISCTEY!$H:$H,0)))</f>
        <v>0</v>
      </c>
      <c r="J130">
        <f>IF(ISNA(INDEX(ISCTEX!$I:$I,MATCH($A130,ISCTEX!$H:$H,0))), 0, INDEX(ISCTEX!$I:$I,MATCH($A130,ISCTEX!$H:$H,0)))</f>
        <v>0</v>
      </c>
      <c r="K130">
        <f>IF(ISNA(INDEX('PSL-IO'!$I:$I,MATCH($A130,'PSL-IO'!$H:$H,0))), 0, INDEX('PSL-IO'!$I:$I,MATCH($A130,'PSL-IO'!$H:$H,0)))</f>
        <v>0</v>
      </c>
      <c r="M130" s="11">
        <f t="shared" si="39"/>
        <v>0</v>
      </c>
      <c r="N130" s="11">
        <f t="shared" si="40"/>
        <v>0</v>
      </c>
      <c r="P130" s="13">
        <f t="shared" si="41"/>
        <v>18</v>
      </c>
      <c r="Q130" s="9">
        <f t="shared" si="22"/>
        <v>0</v>
      </c>
      <c r="R130" s="9"/>
      <c r="S130" s="13">
        <f t="shared" si="42"/>
        <v>18</v>
      </c>
      <c r="U130" s="4">
        <f t="shared" si="38"/>
        <v>0</v>
      </c>
    </row>
    <row r="131" spans="1:21">
      <c r="A131" t="s">
        <v>330</v>
      </c>
      <c r="B131" t="s">
        <v>340</v>
      </c>
      <c r="C131" t="s">
        <v>189</v>
      </c>
      <c r="E131" s="18">
        <v>16</v>
      </c>
      <c r="F131">
        <v>18</v>
      </c>
      <c r="H131">
        <f>IF(ISNA(INDEX(ISCT1!$H:$H,MATCH($A131,ISCT1!$G:$G,0))), 0, INDEX(ISCT1!$H:$H,MATCH($A131,ISCT1!$G:$G,0)))</f>
        <v>0</v>
      </c>
      <c r="I131">
        <f>IF(ISNA(INDEX(ISCTEY!$I:$I,MATCH($A131,ISCTEY!$H:$H,0))), 0, INDEX(ISCTEY!$I:$I,MATCH($A131,ISCTEY!$H:$H,0)))</f>
        <v>0</v>
      </c>
      <c r="J131">
        <f>IF(ISNA(INDEX(ISCTEX!$I:$I,MATCH($A131,ISCTEX!$H:$H,0))), 0, INDEX(ISCTEX!$I:$I,MATCH($A131,ISCTEX!$H:$H,0)))</f>
        <v>0</v>
      </c>
      <c r="K131">
        <f>IF(ISNA(INDEX('PSL-IO'!$I:$I,MATCH($A131,'PSL-IO'!$H:$H,0))), 0, INDEX('PSL-IO'!$I:$I,MATCH($A131,'PSL-IO'!$H:$H,0)))</f>
        <v>0</v>
      </c>
      <c r="M131" s="11">
        <f t="shared" si="39"/>
        <v>0</v>
      </c>
      <c r="N131" s="11">
        <f t="shared" si="40"/>
        <v>0</v>
      </c>
      <c r="P131" s="13">
        <f t="shared" si="41"/>
        <v>18</v>
      </c>
      <c r="Q131" s="9">
        <f t="shared" si="22"/>
        <v>0</v>
      </c>
      <c r="R131" s="9"/>
      <c r="S131" s="13">
        <f t="shared" si="42"/>
        <v>18</v>
      </c>
      <c r="U131" s="4">
        <f t="shared" si="38"/>
        <v>0</v>
      </c>
    </row>
    <row r="132" spans="1:21">
      <c r="A132" t="s">
        <v>187</v>
      </c>
      <c r="B132" t="s">
        <v>340</v>
      </c>
      <c r="C132" t="s">
        <v>190</v>
      </c>
      <c r="E132" s="18">
        <v>6.8</v>
      </c>
      <c r="F132">
        <v>18</v>
      </c>
      <c r="H132">
        <f>IF(ISNA(INDEX(ISCT1!$H:$H,MATCH($A132,ISCT1!$G:$G,0))), 0, INDEX(ISCT1!$H:$H,MATCH($A132,ISCT1!$G:$G,0)))</f>
        <v>2</v>
      </c>
      <c r="I132">
        <f>IF(ISNA(INDEX(ISCTEY!$I:$I,MATCH($A132,ISCTEY!$H:$H,0))), 0, INDEX(ISCTEY!$I:$I,MATCH($A132,ISCTEY!$H:$H,0)))</f>
        <v>8</v>
      </c>
      <c r="J132">
        <f>IF(ISNA(INDEX(ISCTEX!$I:$I,MATCH($A132,ISCTEX!$H:$H,0))), 0, INDEX(ISCTEX!$I:$I,MATCH($A132,ISCTEX!$H:$H,0)))</f>
        <v>8</v>
      </c>
      <c r="K132">
        <f>IF(ISNA(INDEX('PSL-IO'!$I:$I,MATCH($A132,'PSL-IO'!$H:$H,0))), 0, INDEX('PSL-IO'!$I:$I,MATCH($A132,'PSL-IO'!$H:$H,0)))</f>
        <v>1</v>
      </c>
      <c r="M132" s="11">
        <f t="shared" si="39"/>
        <v>19</v>
      </c>
      <c r="N132" s="11">
        <f t="shared" si="40"/>
        <v>38</v>
      </c>
      <c r="P132" s="13">
        <f t="shared" si="41"/>
        <v>-20</v>
      </c>
      <c r="Q132" s="9">
        <f t="shared" ref="Q132:Q136" si="43">IF((-1*P132*E132)&lt;=0,0,-1*P132*E132)</f>
        <v>136</v>
      </c>
      <c r="R132" s="9"/>
      <c r="S132" s="13">
        <f t="shared" si="42"/>
        <v>-39</v>
      </c>
      <c r="U132" s="4">
        <f t="shared" si="38"/>
        <v>265.2</v>
      </c>
    </row>
    <row r="133" spans="1:21">
      <c r="A133" t="s">
        <v>71</v>
      </c>
      <c r="B133" t="s">
        <v>340</v>
      </c>
      <c r="C133" t="s">
        <v>72</v>
      </c>
      <c r="E133" s="18">
        <v>4.97</v>
      </c>
      <c r="F133">
        <v>8</v>
      </c>
      <c r="M133" s="11"/>
      <c r="N133" s="11"/>
      <c r="P133" s="13"/>
      <c r="Q133" s="9">
        <f t="shared" si="43"/>
        <v>0</v>
      </c>
      <c r="R133" s="9"/>
      <c r="S133" s="13"/>
      <c r="U133" s="4">
        <f t="shared" si="38"/>
        <v>0</v>
      </c>
    </row>
    <row r="134" spans="1:21">
      <c r="A134" t="s">
        <v>73</v>
      </c>
      <c r="B134" t="s">
        <v>340</v>
      </c>
      <c r="C134" t="s">
        <v>82</v>
      </c>
      <c r="E134" s="18">
        <v>5.19</v>
      </c>
      <c r="F134">
        <v>11</v>
      </c>
      <c r="M134" s="11"/>
      <c r="N134" s="11"/>
      <c r="P134" s="13"/>
      <c r="Q134" s="9">
        <f t="shared" si="43"/>
        <v>0</v>
      </c>
      <c r="R134" s="9"/>
      <c r="S134" s="13"/>
      <c r="U134" s="4">
        <f t="shared" si="38"/>
        <v>0</v>
      </c>
    </row>
    <row r="135" spans="1:21">
      <c r="M135" s="11"/>
      <c r="N135" s="11"/>
      <c r="P135" s="13"/>
      <c r="Q135" s="9">
        <f t="shared" si="43"/>
        <v>0</v>
      </c>
      <c r="R135" s="9"/>
      <c r="S135" s="13">
        <f>P135-M135</f>
        <v>0</v>
      </c>
      <c r="U135" s="4">
        <f t="shared" si="38"/>
        <v>0</v>
      </c>
    </row>
    <row r="136" spans="1:21">
      <c r="A136" t="s">
        <v>204</v>
      </c>
      <c r="B136" t="s">
        <v>80</v>
      </c>
      <c r="C136" t="s">
        <v>203</v>
      </c>
      <c r="D136" t="s">
        <v>552</v>
      </c>
      <c r="F136">
        <v>4</v>
      </c>
      <c r="H136">
        <f>IF(ISNA(INDEX(ISCT1!$H:$H,MATCH($A136,ISCT1!$G:$G,0))), 0, INDEX(ISCT1!$H:$H,MATCH($A136,ISCT1!$G:$G,0)))</f>
        <v>0</v>
      </c>
      <c r="I136">
        <f>IF(ISNA(INDEX(ISCTEY!$I:$I,MATCH($A136,ISCTEY!$H:$H,0))), 0, INDEX(ISCTEY!$I:$I,MATCH($A136,ISCTEY!$H:$H,0)))</f>
        <v>1</v>
      </c>
      <c r="J136">
        <f>IF(ISNA(INDEX(ISCTEX!$I:$I,MATCH($A136,ISCTEX!$H:$H,0))), 0, INDEX(ISCTEX!$I:$I,MATCH($A136,ISCTEX!$H:$H,0)))</f>
        <v>1</v>
      </c>
      <c r="K136">
        <f>IF(ISNA(INDEX('PSL-IO'!$I:$I,MATCH($A136,'PSL-IO'!$H:$H,0))), 0, INDEX('PSL-IO'!$I:$I,MATCH($A136,'PSL-IO'!$H:$H,0)))</f>
        <v>0</v>
      </c>
      <c r="M136" s="11">
        <f>SUM(H136:K136)</f>
        <v>2</v>
      </c>
      <c r="N136" s="11">
        <f>M136*2</f>
        <v>4</v>
      </c>
      <c r="P136" s="13">
        <f>F136-N136</f>
        <v>0</v>
      </c>
      <c r="Q136" s="9">
        <f t="shared" si="43"/>
        <v>0</v>
      </c>
      <c r="R136" s="9"/>
      <c r="S136" s="13">
        <f>P136-M136</f>
        <v>-2</v>
      </c>
      <c r="U136" s="4">
        <f t="shared" si="38"/>
        <v>0</v>
      </c>
    </row>
    <row r="139" spans="1:21">
      <c r="Q139" s="8">
        <f>SUM(Q1:Q136)</f>
        <v>18947.28</v>
      </c>
      <c r="T139" t="s">
        <v>515</v>
      </c>
      <c r="U139">
        <f>SUM(U3:U136)</f>
        <v>67499.73</v>
      </c>
    </row>
  </sheetData>
  <mergeCells count="1">
    <mergeCell ref="H1:K1"/>
  </mergeCells>
  <phoneticPr fontId="4" type="noConversion"/>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93"/>
  <sheetViews>
    <sheetView tabSelected="1" zoomScale="75" workbookViewId="0">
      <selection activeCell="J54" sqref="J54"/>
    </sheetView>
  </sheetViews>
  <sheetFormatPr baseColWidth="10" defaultRowHeight="15" x14ac:dyDescent="0"/>
  <cols>
    <col min="1" max="1" width="17.33203125" customWidth="1"/>
    <col min="2" max="2" width="23.83203125" customWidth="1"/>
    <col min="3" max="3" width="16.83203125" customWidth="1"/>
    <col min="4" max="4" width="11.83203125" customWidth="1"/>
    <col min="5" max="5" width="18.5" customWidth="1"/>
    <col min="7" max="7" width="24.5" customWidth="1"/>
    <col min="8" max="8" width="9" customWidth="1"/>
  </cols>
  <sheetData>
    <row r="1" spans="1:13">
      <c r="A1" s="1" t="s">
        <v>369</v>
      </c>
      <c r="B1" s="1" t="s">
        <v>370</v>
      </c>
      <c r="C1" s="1" t="s">
        <v>371</v>
      </c>
      <c r="D1" s="1" t="s">
        <v>415</v>
      </c>
      <c r="E1" s="1" t="s">
        <v>416</v>
      </c>
      <c r="G1" s="1" t="s">
        <v>417</v>
      </c>
      <c r="H1" s="1" t="s">
        <v>418</v>
      </c>
      <c r="J1" s="2"/>
      <c r="K1" s="2"/>
      <c r="M1" s="2"/>
    </row>
    <row r="2" spans="1:13">
      <c r="A2" t="s">
        <v>356</v>
      </c>
      <c r="B2" t="s">
        <v>617</v>
      </c>
      <c r="C2" t="s">
        <v>281</v>
      </c>
      <c r="G2" s="4" t="s">
        <v>491</v>
      </c>
      <c r="H2" s="4">
        <f>COUNTIF(B:B, "Laser*")</f>
        <v>0</v>
      </c>
    </row>
    <row r="3" spans="1:13">
      <c r="A3" t="s">
        <v>357</v>
      </c>
      <c r="B3" t="s">
        <v>617</v>
      </c>
      <c r="C3" t="s">
        <v>281</v>
      </c>
    </row>
    <row r="4" spans="1:13">
      <c r="A4" t="s">
        <v>358</v>
      </c>
      <c r="B4" t="s">
        <v>400</v>
      </c>
      <c r="C4" t="s">
        <v>414</v>
      </c>
      <c r="D4" t="s">
        <v>419</v>
      </c>
      <c r="E4" t="s">
        <v>421</v>
      </c>
      <c r="G4" t="s">
        <v>288</v>
      </c>
      <c r="H4">
        <f>COUNTIF(B:B,G4)</f>
        <v>5</v>
      </c>
    </row>
    <row r="5" spans="1:13">
      <c r="A5" t="s">
        <v>321</v>
      </c>
      <c r="B5" t="s">
        <v>618</v>
      </c>
      <c r="C5" t="s">
        <v>414</v>
      </c>
      <c r="D5" t="s">
        <v>419</v>
      </c>
      <c r="E5" t="s">
        <v>421</v>
      </c>
      <c r="G5" t="s">
        <v>289</v>
      </c>
      <c r="H5">
        <f>COUNTIF(B:B,G5)</f>
        <v>2</v>
      </c>
    </row>
    <row r="6" spans="1:13">
      <c r="A6" t="s">
        <v>322</v>
      </c>
      <c r="B6" t="s">
        <v>618</v>
      </c>
      <c r="C6" t="s">
        <v>414</v>
      </c>
      <c r="D6" t="s">
        <v>419</v>
      </c>
      <c r="E6" t="s">
        <v>421</v>
      </c>
      <c r="G6" t="s">
        <v>393</v>
      </c>
      <c r="H6">
        <f>COUNTIF(B:B, "R=50*532nm")</f>
        <v>3</v>
      </c>
    </row>
    <row r="7" spans="1:13">
      <c r="A7" t="s">
        <v>476</v>
      </c>
      <c r="B7" t="s">
        <v>288</v>
      </c>
      <c r="C7" t="s">
        <v>414</v>
      </c>
      <c r="D7" t="s">
        <v>419</v>
      </c>
      <c r="E7" t="s">
        <v>421</v>
      </c>
      <c r="G7" t="s">
        <v>392</v>
      </c>
      <c r="H7">
        <f>COUNTIF(B:B, "R=80*532nm")</f>
        <v>2</v>
      </c>
    </row>
    <row r="8" spans="1:13">
      <c r="A8" t="s">
        <v>477</v>
      </c>
      <c r="B8" t="s">
        <v>288</v>
      </c>
      <c r="C8" t="s">
        <v>414</v>
      </c>
      <c r="D8" t="s">
        <v>419</v>
      </c>
      <c r="E8" t="s">
        <v>421</v>
      </c>
      <c r="G8" t="s">
        <v>359</v>
      </c>
      <c r="H8">
        <f>COUNTIF(B:B, G8)</f>
        <v>1</v>
      </c>
    </row>
    <row r="9" spans="1:13">
      <c r="A9" t="s">
        <v>478</v>
      </c>
      <c r="B9" t="s">
        <v>289</v>
      </c>
      <c r="C9" t="s">
        <v>281</v>
      </c>
      <c r="G9" t="s">
        <v>360</v>
      </c>
      <c r="H9">
        <f>COUNTIF(B:B, G9)</f>
        <v>0</v>
      </c>
    </row>
    <row r="10" spans="1:13">
      <c r="A10" t="s">
        <v>479</v>
      </c>
      <c r="B10" t="s">
        <v>242</v>
      </c>
      <c r="C10" t="s">
        <v>281</v>
      </c>
      <c r="G10" t="s">
        <v>530</v>
      </c>
      <c r="H10">
        <f>COUNTIF(B:B, G10)</f>
        <v>1</v>
      </c>
    </row>
    <row r="11" spans="1:13">
      <c r="A11" t="s">
        <v>480</v>
      </c>
      <c r="B11" t="s">
        <v>243</v>
      </c>
      <c r="C11" t="s">
        <v>414</v>
      </c>
      <c r="D11" t="s">
        <v>419</v>
      </c>
      <c r="E11" t="s">
        <v>421</v>
      </c>
      <c r="G11" t="s">
        <v>220</v>
      </c>
      <c r="H11">
        <f>COUNTIF(B:B, G11)</f>
        <v>1</v>
      </c>
    </row>
    <row r="12" spans="1:13">
      <c r="A12" t="s">
        <v>544</v>
      </c>
      <c r="B12" t="s">
        <v>200</v>
      </c>
      <c r="C12" t="s">
        <v>414</v>
      </c>
      <c r="D12" t="s">
        <v>419</v>
      </c>
      <c r="E12" t="s">
        <v>421</v>
      </c>
    </row>
    <row r="13" spans="1:13">
      <c r="A13" t="s">
        <v>545</v>
      </c>
      <c r="B13" t="s">
        <v>200</v>
      </c>
      <c r="C13" t="s">
        <v>414</v>
      </c>
      <c r="D13" t="s">
        <v>419</v>
      </c>
      <c r="E13" t="s">
        <v>421</v>
      </c>
      <c r="G13" t="s">
        <v>400</v>
      </c>
      <c r="H13">
        <f>COUNTIF(B:B,G13)</f>
        <v>3</v>
      </c>
    </row>
    <row r="14" spans="1:13">
      <c r="A14" t="s">
        <v>481</v>
      </c>
      <c r="B14" t="s">
        <v>40</v>
      </c>
      <c r="C14" t="s">
        <v>420</v>
      </c>
      <c r="D14" t="s">
        <v>419</v>
      </c>
      <c r="E14" t="s">
        <v>127</v>
      </c>
      <c r="G14" t="s">
        <v>471</v>
      </c>
      <c r="H14">
        <f>COUNTIF(B:B,G14)</f>
        <v>2</v>
      </c>
    </row>
    <row r="15" spans="1:13">
      <c r="A15" t="s">
        <v>282</v>
      </c>
      <c r="B15" t="s">
        <v>250</v>
      </c>
      <c r="C15" t="s">
        <v>420</v>
      </c>
      <c r="D15" t="s">
        <v>419</v>
      </c>
      <c r="E15" t="str">
        <f>E14</f>
        <v>Thorlabs BA1</v>
      </c>
      <c r="G15" t="s">
        <v>368</v>
      </c>
      <c r="H15">
        <f>COUNTIF(B:B,G15)</f>
        <v>1</v>
      </c>
    </row>
    <row r="16" spans="1:13">
      <c r="A16" t="s">
        <v>447</v>
      </c>
      <c r="B16" t="s">
        <v>56</v>
      </c>
      <c r="C16" t="s">
        <v>420</v>
      </c>
      <c r="D16" t="s">
        <v>419</v>
      </c>
      <c r="E16" t="str">
        <f t="shared" ref="E16:E18" si="0">E15</f>
        <v>Thorlabs BA1</v>
      </c>
      <c r="G16" t="s">
        <v>284</v>
      </c>
      <c r="H16">
        <f>COUNTIF(B:B,G16)</f>
        <v>0</v>
      </c>
    </row>
    <row r="17" spans="1:8">
      <c r="A17" t="s">
        <v>448</v>
      </c>
      <c r="B17" t="s">
        <v>57</v>
      </c>
      <c r="C17" t="s">
        <v>420</v>
      </c>
      <c r="D17" t="s">
        <v>419</v>
      </c>
      <c r="E17" t="str">
        <f t="shared" si="0"/>
        <v>Thorlabs BA1</v>
      </c>
      <c r="G17" t="s">
        <v>394</v>
      </c>
      <c r="H17">
        <f>COUNTIF(B:B, "R=50*1064nm")</f>
        <v>0</v>
      </c>
    </row>
    <row r="18" spans="1:8">
      <c r="A18" t="s">
        <v>449</v>
      </c>
      <c r="B18" t="s">
        <v>58</v>
      </c>
      <c r="C18" t="s">
        <v>420</v>
      </c>
      <c r="D18" t="s">
        <v>419</v>
      </c>
      <c r="E18" t="str">
        <f t="shared" si="0"/>
        <v>Thorlabs BA1</v>
      </c>
      <c r="G18" t="s">
        <v>89</v>
      </c>
      <c r="H18">
        <f>COUNTIF(B:B, G18)</f>
        <v>1</v>
      </c>
    </row>
    <row r="19" spans="1:8">
      <c r="A19" t="s">
        <v>450</v>
      </c>
      <c r="G19" t="s">
        <v>90</v>
      </c>
      <c r="H19">
        <f>COUNTIF(B:B, G19)</f>
        <v>0</v>
      </c>
    </row>
    <row r="20" spans="1:8">
      <c r="A20" t="s">
        <v>451</v>
      </c>
      <c r="G20" t="s">
        <v>566</v>
      </c>
      <c r="H20">
        <f>COUNTIF(B:B, G20)</f>
        <v>0</v>
      </c>
    </row>
    <row r="21" spans="1:8">
      <c r="A21" t="s">
        <v>578</v>
      </c>
      <c r="B21" t="s">
        <v>251</v>
      </c>
      <c r="C21" t="s">
        <v>420</v>
      </c>
      <c r="D21" t="s">
        <v>419</v>
      </c>
      <c r="E21" t="str">
        <f>E18</f>
        <v>Thorlabs BA1</v>
      </c>
    </row>
    <row r="22" spans="1:8">
      <c r="A22" t="s">
        <v>286</v>
      </c>
      <c r="B22" t="s">
        <v>615</v>
      </c>
      <c r="C22" t="s">
        <v>147</v>
      </c>
      <c r="D22" t="s">
        <v>419</v>
      </c>
      <c r="E22" t="s">
        <v>421</v>
      </c>
      <c r="F22" s="41" t="s">
        <v>93</v>
      </c>
      <c r="G22" t="s">
        <v>353</v>
      </c>
      <c r="H22">
        <f t="shared" ref="H22:H37" si="1">COUNTIF(B:B,G22)</f>
        <v>1</v>
      </c>
    </row>
    <row r="23" spans="1:8">
      <c r="A23" t="s">
        <v>291</v>
      </c>
      <c r="B23" t="s">
        <v>664</v>
      </c>
      <c r="C23" t="s">
        <v>147</v>
      </c>
      <c r="D23" t="s">
        <v>419</v>
      </c>
      <c r="E23" t="s">
        <v>421</v>
      </c>
      <c r="F23" s="41"/>
      <c r="G23" t="s">
        <v>354</v>
      </c>
      <c r="H23">
        <f t="shared" si="1"/>
        <v>1</v>
      </c>
    </row>
    <row r="24" spans="1:8">
      <c r="A24" t="s">
        <v>620</v>
      </c>
      <c r="B24" t="s">
        <v>351</v>
      </c>
      <c r="C24" t="s">
        <v>147</v>
      </c>
      <c r="D24" t="s">
        <v>419</v>
      </c>
      <c r="E24" t="s">
        <v>421</v>
      </c>
      <c r="F24" s="41"/>
      <c r="G24" t="s">
        <v>215</v>
      </c>
      <c r="H24">
        <f t="shared" si="1"/>
        <v>1</v>
      </c>
    </row>
    <row r="25" spans="1:8">
      <c r="A25" t="s">
        <v>621</v>
      </c>
      <c r="B25" t="s">
        <v>351</v>
      </c>
      <c r="C25" t="s">
        <v>147</v>
      </c>
      <c r="D25" t="s">
        <v>419</v>
      </c>
      <c r="E25" t="s">
        <v>421</v>
      </c>
      <c r="F25" s="41"/>
      <c r="G25" t="s">
        <v>216</v>
      </c>
      <c r="H25">
        <f t="shared" si="1"/>
        <v>0</v>
      </c>
    </row>
    <row r="26" spans="1:8">
      <c r="A26" t="s">
        <v>622</v>
      </c>
      <c r="B26" t="s">
        <v>424</v>
      </c>
      <c r="C26" t="s">
        <v>147</v>
      </c>
      <c r="D26" t="s">
        <v>419</v>
      </c>
      <c r="E26" t="s">
        <v>421</v>
      </c>
      <c r="F26" s="41"/>
      <c r="G26" t="s">
        <v>428</v>
      </c>
      <c r="H26">
        <f t="shared" si="1"/>
        <v>0</v>
      </c>
    </row>
    <row r="27" spans="1:8">
      <c r="A27" t="s">
        <v>623</v>
      </c>
      <c r="B27" t="s">
        <v>146</v>
      </c>
      <c r="C27" t="s">
        <v>147</v>
      </c>
      <c r="D27" t="s">
        <v>419</v>
      </c>
      <c r="E27" t="s">
        <v>421</v>
      </c>
      <c r="F27" s="41"/>
      <c r="G27" t="s">
        <v>429</v>
      </c>
      <c r="H27">
        <f t="shared" si="1"/>
        <v>0</v>
      </c>
    </row>
    <row r="28" spans="1:8">
      <c r="A28" t="s">
        <v>244</v>
      </c>
      <c r="B28" t="s">
        <v>577</v>
      </c>
      <c r="C28" t="s">
        <v>147</v>
      </c>
      <c r="D28" t="s">
        <v>419</v>
      </c>
      <c r="E28" t="s">
        <v>421</v>
      </c>
      <c r="F28" s="41"/>
      <c r="G28" t="s">
        <v>363</v>
      </c>
      <c r="H28">
        <f t="shared" si="1"/>
        <v>0</v>
      </c>
    </row>
    <row r="29" spans="1:8">
      <c r="A29" t="s">
        <v>624</v>
      </c>
      <c r="B29" t="s">
        <v>426</v>
      </c>
      <c r="C29" t="s">
        <v>427</v>
      </c>
      <c r="F29" s="41"/>
      <c r="G29" t="s">
        <v>364</v>
      </c>
      <c r="H29">
        <f t="shared" si="1"/>
        <v>0</v>
      </c>
    </row>
    <row r="30" spans="1:8">
      <c r="A30" t="s">
        <v>625</v>
      </c>
      <c r="B30" t="s">
        <v>261</v>
      </c>
      <c r="C30" t="s">
        <v>262</v>
      </c>
      <c r="D30" t="s">
        <v>455</v>
      </c>
      <c r="E30" t="s">
        <v>125</v>
      </c>
      <c r="F30" s="41"/>
      <c r="G30" t="s">
        <v>556</v>
      </c>
      <c r="H30">
        <f t="shared" si="1"/>
        <v>0</v>
      </c>
    </row>
    <row r="31" spans="1:8">
      <c r="A31" t="s">
        <v>355</v>
      </c>
      <c r="B31" t="s">
        <v>512</v>
      </c>
      <c r="C31" t="s">
        <v>262</v>
      </c>
      <c r="D31" t="s">
        <v>455</v>
      </c>
      <c r="E31" t="s">
        <v>124</v>
      </c>
      <c r="F31" s="41"/>
      <c r="G31" t="s">
        <v>557</v>
      </c>
      <c r="H31">
        <f t="shared" si="1"/>
        <v>0</v>
      </c>
    </row>
    <row r="32" spans="1:8">
      <c r="A32" t="s">
        <v>528</v>
      </c>
      <c r="B32" t="s">
        <v>529</v>
      </c>
      <c r="C32" t="s">
        <v>365</v>
      </c>
      <c r="E32" t="s">
        <v>126</v>
      </c>
      <c r="F32" s="41"/>
      <c r="G32" t="s">
        <v>558</v>
      </c>
      <c r="H32">
        <f t="shared" si="1"/>
        <v>0</v>
      </c>
    </row>
    <row r="33" spans="1:8">
      <c r="A33" t="s">
        <v>663</v>
      </c>
      <c r="B33" t="s">
        <v>220</v>
      </c>
      <c r="F33" s="41"/>
      <c r="G33" t="s">
        <v>559</v>
      </c>
      <c r="H33">
        <f t="shared" si="1"/>
        <v>0</v>
      </c>
    </row>
    <row r="34" spans="1:8">
      <c r="A34" t="s">
        <v>579</v>
      </c>
      <c r="B34" t="s">
        <v>580</v>
      </c>
      <c r="C34" t="s">
        <v>472</v>
      </c>
      <c r="F34" s="41"/>
      <c r="G34" t="s">
        <v>398</v>
      </c>
      <c r="H34">
        <f t="shared" si="1"/>
        <v>0</v>
      </c>
    </row>
    <row r="35" spans="1:8">
      <c r="F35" s="41"/>
      <c r="G35" t="s">
        <v>117</v>
      </c>
      <c r="H35">
        <f t="shared" si="1"/>
        <v>0</v>
      </c>
    </row>
    <row r="36" spans="1:8">
      <c r="F36" s="41"/>
      <c r="G36" t="s">
        <v>407</v>
      </c>
      <c r="H36">
        <f t="shared" si="1"/>
        <v>0</v>
      </c>
    </row>
    <row r="37" spans="1:8">
      <c r="F37" s="41"/>
      <c r="G37" t="s">
        <v>352</v>
      </c>
      <c r="H37">
        <f t="shared" si="1"/>
        <v>0</v>
      </c>
    </row>
    <row r="38" spans="1:8">
      <c r="F38" s="28"/>
    </row>
    <row r="39" spans="1:8">
      <c r="F39" s="41" t="s">
        <v>92</v>
      </c>
      <c r="G39" t="s">
        <v>196</v>
      </c>
      <c r="H39">
        <f t="shared" ref="H39:H54" si="2">COUNTIF(B:B,G39)</f>
        <v>1</v>
      </c>
    </row>
    <row r="40" spans="1:8">
      <c r="F40" s="40"/>
      <c r="G40" t="s">
        <v>74</v>
      </c>
      <c r="H40">
        <f t="shared" si="2"/>
        <v>0</v>
      </c>
    </row>
    <row r="41" spans="1:8">
      <c r="F41" s="40"/>
      <c r="G41" t="s">
        <v>75</v>
      </c>
      <c r="H41">
        <f t="shared" si="2"/>
        <v>0</v>
      </c>
    </row>
    <row r="42" spans="1:8">
      <c r="F42" s="40"/>
      <c r="G42" t="s">
        <v>76</v>
      </c>
      <c r="H42">
        <f t="shared" si="2"/>
        <v>0</v>
      </c>
    </row>
    <row r="43" spans="1:8">
      <c r="F43" s="40"/>
      <c r="G43" t="s">
        <v>77</v>
      </c>
      <c r="H43">
        <f t="shared" si="2"/>
        <v>0</v>
      </c>
    </row>
    <row r="44" spans="1:8">
      <c r="F44" s="40"/>
      <c r="G44" t="s">
        <v>78</v>
      </c>
      <c r="H44">
        <f t="shared" si="2"/>
        <v>0</v>
      </c>
    </row>
    <row r="45" spans="1:8">
      <c r="F45" s="40"/>
      <c r="G45" t="s">
        <v>79</v>
      </c>
      <c r="H45">
        <f t="shared" si="2"/>
        <v>0</v>
      </c>
    </row>
    <row r="46" spans="1:8">
      <c r="F46" s="40"/>
      <c r="G46" t="s">
        <v>236</v>
      </c>
      <c r="H46">
        <f t="shared" si="2"/>
        <v>0</v>
      </c>
    </row>
    <row r="47" spans="1:8">
      <c r="F47" s="40"/>
      <c r="G47" t="s">
        <v>237</v>
      </c>
      <c r="H47">
        <f t="shared" si="2"/>
        <v>0</v>
      </c>
    </row>
    <row r="48" spans="1:8">
      <c r="F48" s="40"/>
      <c r="G48" t="s">
        <v>238</v>
      </c>
      <c r="H48">
        <f t="shared" si="2"/>
        <v>0</v>
      </c>
    </row>
    <row r="49" spans="6:8">
      <c r="F49" s="40"/>
      <c r="G49" t="s">
        <v>239</v>
      </c>
      <c r="H49">
        <f t="shared" si="2"/>
        <v>0</v>
      </c>
    </row>
    <row r="50" spans="6:8">
      <c r="F50" s="40"/>
      <c r="G50" t="s">
        <v>240</v>
      </c>
      <c r="H50">
        <f t="shared" si="2"/>
        <v>0</v>
      </c>
    </row>
    <row r="51" spans="6:8">
      <c r="F51" s="40"/>
      <c r="G51" t="s">
        <v>241</v>
      </c>
      <c r="H51">
        <f t="shared" si="2"/>
        <v>0</v>
      </c>
    </row>
    <row r="52" spans="6:8">
      <c r="F52" s="40"/>
      <c r="G52" t="s">
        <v>37</v>
      </c>
      <c r="H52">
        <f t="shared" si="2"/>
        <v>0</v>
      </c>
    </row>
    <row r="53" spans="6:8">
      <c r="F53" s="40"/>
      <c r="G53" t="s">
        <v>38</v>
      </c>
      <c r="H53">
        <f t="shared" si="2"/>
        <v>0</v>
      </c>
    </row>
    <row r="54" spans="6:8">
      <c r="F54" s="40"/>
      <c r="G54" t="s">
        <v>39</v>
      </c>
      <c r="H54">
        <f t="shared" si="2"/>
        <v>0</v>
      </c>
    </row>
    <row r="55" spans="6:8">
      <c r="F55" s="40"/>
      <c r="G55" t="s">
        <v>250</v>
      </c>
      <c r="H55">
        <f>COUNTIF(B:B,G55)</f>
        <v>1</v>
      </c>
    </row>
    <row r="56" spans="6:8">
      <c r="F56" s="40"/>
      <c r="G56" t="s">
        <v>251</v>
      </c>
      <c r="H56">
        <f>COUNTIF(B:B,G56)</f>
        <v>1</v>
      </c>
    </row>
    <row r="57" spans="6:8">
      <c r="F57" s="28"/>
    </row>
    <row r="58" spans="6:8">
      <c r="F58" s="28"/>
      <c r="G58" t="s">
        <v>473</v>
      </c>
      <c r="H58">
        <f>COUNTIF(B:B,G58)</f>
        <v>1</v>
      </c>
    </row>
    <row r="60" spans="6:8">
      <c r="G60" t="s">
        <v>323</v>
      </c>
      <c r="H60">
        <f>COUNTIF(B:B, "Faraday*532nm")</f>
        <v>0</v>
      </c>
    </row>
    <row r="61" spans="6:8">
      <c r="G61" t="s">
        <v>95</v>
      </c>
      <c r="H61">
        <f>COUNTIF(B:B, "Faraday*1064nm")</f>
        <v>0</v>
      </c>
    </row>
    <row r="62" spans="6:8">
      <c r="G62" t="s">
        <v>253</v>
      </c>
      <c r="H62">
        <f>COUNTIF(B:B, "EOM*532nm")</f>
        <v>0</v>
      </c>
    </row>
    <row r="63" spans="6:8">
      <c r="G63" t="s">
        <v>254</v>
      </c>
      <c r="H63">
        <f>COUNTIF(B:B, "Fibre*1064nm")</f>
        <v>0</v>
      </c>
    </row>
    <row r="65" spans="7:8">
      <c r="G65" t="s">
        <v>128</v>
      </c>
      <c r="H65">
        <f>COUNTIF(B:B, "*MCL")</f>
        <v>0</v>
      </c>
    </row>
    <row r="66" spans="7:8">
      <c r="G66" t="s">
        <v>529</v>
      </c>
      <c r="H66">
        <f>COUNTIF(B:B, "*SHG*")</f>
        <v>1</v>
      </c>
    </row>
    <row r="68" spans="7:8">
      <c r="G68" t="s">
        <v>468</v>
      </c>
      <c r="H68">
        <f>COUNTIF(B:B, "*Voltaic")</f>
        <v>0</v>
      </c>
    </row>
    <row r="69" spans="7:8">
      <c r="G69" t="s">
        <v>469</v>
      </c>
      <c r="H69">
        <f>COUNTIF(B:B, "*Transimpedance")</f>
        <v>0</v>
      </c>
    </row>
    <row r="70" spans="7:8">
      <c r="G70" t="s">
        <v>470</v>
      </c>
      <c r="H70">
        <f>COUNTIF(B:B, "*BBPD")</f>
        <v>0</v>
      </c>
    </row>
    <row r="71" spans="7:8">
      <c r="G71" t="s">
        <v>198</v>
      </c>
      <c r="H71">
        <f>COUNTIF(B:B, "*REFL")</f>
        <v>0</v>
      </c>
    </row>
    <row r="72" spans="7:8">
      <c r="G72" t="s">
        <v>249</v>
      </c>
      <c r="H72">
        <f>4*COUNTIF(B:B,"Beamdump")</f>
        <v>0</v>
      </c>
    </row>
    <row r="73" spans="7:8">
      <c r="G73" t="s">
        <v>204</v>
      </c>
      <c r="H73">
        <f>COUNTIF(B:B,G73)</f>
        <v>0</v>
      </c>
    </row>
    <row r="75" spans="7:8">
      <c r="G75" t="s">
        <v>414</v>
      </c>
      <c r="H75">
        <f>COUNTIF(C:C,G75)</f>
        <v>8</v>
      </c>
    </row>
    <row r="76" spans="7:8">
      <c r="G76" t="s">
        <v>147</v>
      </c>
      <c r="H76">
        <f>COUNTIF(C:C,G76)</f>
        <v>7</v>
      </c>
    </row>
    <row r="77" spans="7:8">
      <c r="G77" t="s">
        <v>420</v>
      </c>
      <c r="H77">
        <f>COUNTIF(C:C,G77)</f>
        <v>6</v>
      </c>
    </row>
    <row r="78" spans="7:8">
      <c r="G78" t="s">
        <v>262</v>
      </c>
      <c r="H78">
        <f>COUNTIF(C:C,G78)</f>
        <v>2</v>
      </c>
    </row>
    <row r="79" spans="7:8">
      <c r="G79" t="s">
        <v>84</v>
      </c>
      <c r="H79">
        <f>COUNTIF(C:C,G79 &amp; "*")</f>
        <v>2</v>
      </c>
    </row>
    <row r="80" spans="7:8">
      <c r="G80" t="s">
        <v>85</v>
      </c>
      <c r="H80">
        <f>COUNTIF(C:C, "*" &amp; G80)</f>
        <v>1</v>
      </c>
    </row>
    <row r="81" spans="7:8">
      <c r="G81" t="s">
        <v>281</v>
      </c>
      <c r="H81">
        <f>COUNTIF(C:C, G81)</f>
        <v>4</v>
      </c>
    </row>
    <row r="82" spans="7:8">
      <c r="G82" t="s">
        <v>283</v>
      </c>
      <c r="H82">
        <f>COUNTIF(B:B,"EOM*")</f>
        <v>0</v>
      </c>
    </row>
    <row r="83" spans="7:8">
      <c r="G83" s="3" t="s">
        <v>366</v>
      </c>
      <c r="H83">
        <f>COUNTIF(C:C,G83)</f>
        <v>1</v>
      </c>
    </row>
    <row r="85" spans="7:8">
      <c r="G85" t="s">
        <v>419</v>
      </c>
      <c r="H85">
        <f>COUNTIF(D:D,G85)</f>
        <v>21</v>
      </c>
    </row>
    <row r="86" spans="7:8">
      <c r="G86" t="s">
        <v>455</v>
      </c>
      <c r="H86">
        <f>COUNTIF(D:D,G86)</f>
        <v>2</v>
      </c>
    </row>
    <row r="88" spans="7:8">
      <c r="G88" t="s">
        <v>421</v>
      </c>
      <c r="H88">
        <f>COUNTIF(E:E,"*BA2*")</f>
        <v>15</v>
      </c>
    </row>
    <row r="89" spans="7:8">
      <c r="G89" t="s">
        <v>509</v>
      </c>
      <c r="H89">
        <f>COUNTIF(E:E,"*BA1*")</f>
        <v>8</v>
      </c>
    </row>
    <row r="90" spans="7:8">
      <c r="G90" t="s">
        <v>510</v>
      </c>
      <c r="H90">
        <f>COUNTIF(E:E,G90)</f>
        <v>0</v>
      </c>
    </row>
    <row r="91" spans="7:8">
      <c r="G91" t="s">
        <v>290</v>
      </c>
      <c r="H91">
        <f>COUNTIF(E:E,"*RS01*")</f>
        <v>2</v>
      </c>
    </row>
    <row r="93" spans="7:8">
      <c r="G93" t="s">
        <v>140</v>
      </c>
      <c r="H93">
        <f>COUNTIF(E:E,G93)</f>
        <v>1</v>
      </c>
    </row>
  </sheetData>
  <mergeCells count="2">
    <mergeCell ref="F22:F37"/>
    <mergeCell ref="F39:F56"/>
  </mergeCells>
  <phoneticPr fontId="4" type="noConversion"/>
  <pageMargins left="0" right="0" top="0.19685039370078741" bottom="0.21259842519685043"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127"/>
  <sheetViews>
    <sheetView topLeftCell="A44" workbookViewId="0">
      <selection activeCell="F81" sqref="F81"/>
    </sheetView>
  </sheetViews>
  <sheetFormatPr baseColWidth="10" defaultRowHeight="15" x14ac:dyDescent="0"/>
  <cols>
    <col min="1" max="1" width="21.6640625" customWidth="1"/>
    <col min="2" max="2" width="23.6640625" customWidth="1"/>
    <col min="3" max="3" width="16.83203125" customWidth="1"/>
    <col min="4" max="4" width="17.33203125" customWidth="1"/>
    <col min="5" max="5" width="16.6640625" customWidth="1"/>
    <col min="6" max="6" width="82.83203125" customWidth="1"/>
    <col min="8" max="8" width="23.83203125" customWidth="1"/>
    <col min="9" max="9" width="9" customWidth="1"/>
  </cols>
  <sheetData>
    <row r="1" spans="1:14" ht="23">
      <c r="A1" s="43" t="s">
        <v>683</v>
      </c>
      <c r="D1" s="43" t="s">
        <v>688</v>
      </c>
    </row>
    <row r="2" spans="1:14">
      <c r="A2" s="1" t="s">
        <v>369</v>
      </c>
      <c r="B2" s="2" t="s">
        <v>410</v>
      </c>
      <c r="C2" s="1" t="s">
        <v>371</v>
      </c>
      <c r="D2" s="1" t="s">
        <v>415</v>
      </c>
      <c r="E2" s="1" t="s">
        <v>416</v>
      </c>
      <c r="F2" s="2" t="s">
        <v>54</v>
      </c>
      <c r="H2" s="1" t="s">
        <v>417</v>
      </c>
      <c r="I2" s="1" t="s">
        <v>418</v>
      </c>
      <c r="K2" s="2"/>
      <c r="L2" s="2"/>
      <c r="N2" s="2"/>
    </row>
    <row r="3" spans="1:14">
      <c r="A3" s="1"/>
      <c r="B3" s="2"/>
      <c r="C3" s="1"/>
      <c r="D3" s="1"/>
      <c r="E3" s="1"/>
      <c r="H3" s="1"/>
      <c r="I3" s="1"/>
      <c r="K3" s="2"/>
      <c r="L3" s="2"/>
      <c r="N3" s="2"/>
    </row>
    <row r="4" spans="1:14">
      <c r="A4" s="1"/>
      <c r="B4" s="2"/>
      <c r="C4" s="1"/>
      <c r="D4" s="1"/>
      <c r="E4" s="1"/>
      <c r="F4" s="2"/>
      <c r="H4" s="1"/>
      <c r="I4" s="1"/>
      <c r="K4" s="2"/>
      <c r="L4" s="2"/>
      <c r="N4" s="2"/>
    </row>
    <row r="5" spans="1:14" s="4" customFormat="1">
      <c r="A5" s="4" t="s">
        <v>311</v>
      </c>
      <c r="B5" s="4" t="s">
        <v>460</v>
      </c>
      <c r="E5" s="4" t="s">
        <v>492</v>
      </c>
      <c r="H5" s="4" t="s">
        <v>491</v>
      </c>
      <c r="I5" s="4">
        <f>COUNTIF(B:B, "Laser*")</f>
        <v>1</v>
      </c>
    </row>
    <row r="6" spans="1:14">
      <c r="A6" t="s">
        <v>312</v>
      </c>
      <c r="B6" t="s">
        <v>400</v>
      </c>
      <c r="C6" t="s">
        <v>414</v>
      </c>
      <c r="D6" t="s">
        <v>419</v>
      </c>
      <c r="E6" t="s">
        <v>421</v>
      </c>
      <c r="F6" s="4" t="s">
        <v>182</v>
      </c>
    </row>
    <row r="7" spans="1:14">
      <c r="A7" t="s">
        <v>313</v>
      </c>
      <c r="B7" t="s">
        <v>400</v>
      </c>
      <c r="C7" t="s">
        <v>414</v>
      </c>
      <c r="D7" t="s">
        <v>419</v>
      </c>
      <c r="E7" t="s">
        <v>421</v>
      </c>
      <c r="F7" s="4" t="s">
        <v>86</v>
      </c>
      <c r="H7" t="s">
        <v>288</v>
      </c>
      <c r="I7">
        <f>COUNTIF(B:B,"Mirror 1? 532nm*")</f>
        <v>12</v>
      </c>
    </row>
    <row r="8" spans="1:14">
      <c r="A8" t="s">
        <v>314</v>
      </c>
      <c r="B8" t="s">
        <v>400</v>
      </c>
      <c r="C8" t="s">
        <v>414</v>
      </c>
      <c r="D8" t="s">
        <v>419</v>
      </c>
      <c r="E8" t="s">
        <v>421</v>
      </c>
      <c r="F8" s="4" t="s">
        <v>86</v>
      </c>
      <c r="H8" t="s">
        <v>289</v>
      </c>
      <c r="I8">
        <f>COUNTIF(B:B,"Mirror 2? 532nm*")</f>
        <v>5</v>
      </c>
    </row>
    <row r="9" spans="1:14">
      <c r="A9" t="s">
        <v>315</v>
      </c>
      <c r="B9" t="s">
        <v>288</v>
      </c>
      <c r="C9" t="s">
        <v>414</v>
      </c>
      <c r="D9" t="s">
        <v>419</v>
      </c>
      <c r="E9" t="s">
        <v>421</v>
      </c>
      <c r="F9" t="s">
        <v>165</v>
      </c>
      <c r="H9" t="s">
        <v>393</v>
      </c>
      <c r="I9">
        <f>COUNTIF(B:B, "R=50*532nm")</f>
        <v>1</v>
      </c>
    </row>
    <row r="10" spans="1:14">
      <c r="A10" t="s">
        <v>316</v>
      </c>
      <c r="B10" t="s">
        <v>288</v>
      </c>
      <c r="C10" t="s">
        <v>414</v>
      </c>
      <c r="D10" t="s">
        <v>419</v>
      </c>
      <c r="E10" t="s">
        <v>421</v>
      </c>
      <c r="F10" t="s">
        <v>165</v>
      </c>
      <c r="H10" t="s">
        <v>392</v>
      </c>
      <c r="I10">
        <f>COUNTIF(B:B, "R=80*532nm*")</f>
        <v>1</v>
      </c>
    </row>
    <row r="11" spans="1:14">
      <c r="A11" t="s">
        <v>317</v>
      </c>
      <c r="B11" t="s">
        <v>288</v>
      </c>
      <c r="C11" t="s">
        <v>414</v>
      </c>
      <c r="D11" t="s">
        <v>419</v>
      </c>
      <c r="E11" t="s">
        <v>421</v>
      </c>
      <c r="F11" s="4" t="s">
        <v>165</v>
      </c>
      <c r="H11" t="s">
        <v>359</v>
      </c>
      <c r="I11">
        <f>COUNTIF(B:B, "HWP 1*532*")</f>
        <v>4</v>
      </c>
    </row>
    <row r="12" spans="1:14">
      <c r="A12" t="s">
        <v>318</v>
      </c>
      <c r="B12" t="s">
        <v>288</v>
      </c>
      <c r="C12" t="s">
        <v>414</v>
      </c>
      <c r="D12" t="s">
        <v>419</v>
      </c>
      <c r="E12" t="s">
        <v>421</v>
      </c>
      <c r="F12" t="s">
        <v>165</v>
      </c>
      <c r="H12" t="s">
        <v>360</v>
      </c>
      <c r="I12">
        <f>COUNTIF(B:B, "QWP 1*532*")</f>
        <v>1</v>
      </c>
    </row>
    <row r="13" spans="1:14">
      <c r="A13" t="s">
        <v>319</v>
      </c>
      <c r="B13" t="s">
        <v>457</v>
      </c>
      <c r="C13" t="s">
        <v>48</v>
      </c>
      <c r="D13" t="s">
        <v>436</v>
      </c>
      <c r="E13" t="s">
        <v>438</v>
      </c>
      <c r="F13" t="s">
        <v>1</v>
      </c>
      <c r="H13" t="s">
        <v>530</v>
      </c>
      <c r="I13">
        <f>COUNTIF(B:B, "PBS*532nm*")</f>
        <v>0</v>
      </c>
    </row>
    <row r="14" spans="1:14">
      <c r="A14" t="s">
        <v>320</v>
      </c>
      <c r="B14" t="s">
        <v>288</v>
      </c>
      <c r="C14" t="s">
        <v>414</v>
      </c>
      <c r="D14" t="s">
        <v>419</v>
      </c>
      <c r="E14" t="s">
        <v>421</v>
      </c>
      <c r="F14" t="s">
        <v>165</v>
      </c>
    </row>
    <row r="15" spans="1:14">
      <c r="A15" t="s">
        <v>488</v>
      </c>
      <c r="B15" t="s">
        <v>613</v>
      </c>
      <c r="C15" s="4" t="s">
        <v>49</v>
      </c>
      <c r="D15" t="s">
        <v>436</v>
      </c>
      <c r="E15" t="s">
        <v>438</v>
      </c>
      <c r="F15" t="s">
        <v>173</v>
      </c>
    </row>
    <row r="16" spans="1:14">
      <c r="A16" t="s">
        <v>489</v>
      </c>
      <c r="B16" t="s">
        <v>289</v>
      </c>
      <c r="C16" t="s">
        <v>281</v>
      </c>
      <c r="E16" t="s">
        <v>421</v>
      </c>
      <c r="F16" t="s">
        <v>173</v>
      </c>
      <c r="H16" t="s">
        <v>400</v>
      </c>
      <c r="I16">
        <f>COUNTIF(B:B,"Mirror 1? 1064nm")</f>
        <v>4</v>
      </c>
    </row>
    <row r="17" spans="1:9">
      <c r="A17" t="s">
        <v>490</v>
      </c>
      <c r="B17" t="s">
        <v>289</v>
      </c>
      <c r="C17" t="s">
        <v>281</v>
      </c>
      <c r="E17" t="s">
        <v>406</v>
      </c>
      <c r="F17" t="s">
        <v>639</v>
      </c>
      <c r="H17" t="s">
        <v>471</v>
      </c>
      <c r="I17">
        <f>COUNTIF(B:B,"Mirror 2? 1064nm")</f>
        <v>2</v>
      </c>
    </row>
    <row r="18" spans="1:9">
      <c r="A18" t="s">
        <v>332</v>
      </c>
      <c r="B18" t="s">
        <v>289</v>
      </c>
      <c r="C18" t="s">
        <v>281</v>
      </c>
      <c r="E18" t="s">
        <v>406</v>
      </c>
      <c r="F18" t="s">
        <v>640</v>
      </c>
      <c r="H18" t="s">
        <v>368</v>
      </c>
      <c r="I18">
        <f>COUNTIF(B:B,H18)</f>
        <v>1</v>
      </c>
    </row>
    <row r="19" spans="1:9">
      <c r="A19" t="s">
        <v>101</v>
      </c>
      <c r="B19" t="s">
        <v>288</v>
      </c>
      <c r="C19" t="s">
        <v>414</v>
      </c>
      <c r="D19" t="s">
        <v>419</v>
      </c>
      <c r="E19" t="s">
        <v>421</v>
      </c>
      <c r="F19" t="s">
        <v>175</v>
      </c>
      <c r="H19" t="s">
        <v>284</v>
      </c>
      <c r="I19">
        <f>COUNTIF(B:B,H19)</f>
        <v>1</v>
      </c>
    </row>
    <row r="20" spans="1:9">
      <c r="A20" t="s">
        <v>333</v>
      </c>
      <c r="B20" t="s">
        <v>288</v>
      </c>
      <c r="C20" t="s">
        <v>414</v>
      </c>
      <c r="D20" t="s">
        <v>419</v>
      </c>
      <c r="E20" t="s">
        <v>421</v>
      </c>
      <c r="F20" t="s">
        <v>175</v>
      </c>
      <c r="H20" t="s">
        <v>394</v>
      </c>
      <c r="I20">
        <f>COUNTIF(B:B, "R=50? @*1064*")</f>
        <v>2</v>
      </c>
    </row>
    <row r="21" spans="1:9">
      <c r="A21" t="s">
        <v>100</v>
      </c>
      <c r="B21" s="29" t="s">
        <v>532</v>
      </c>
      <c r="C21" s="29" t="s">
        <v>281</v>
      </c>
      <c r="D21" s="29"/>
      <c r="E21" s="29" t="s">
        <v>406</v>
      </c>
      <c r="F21" s="29" t="s">
        <v>641</v>
      </c>
      <c r="H21" t="s">
        <v>697</v>
      </c>
      <c r="I21">
        <f>COUNTIF(B:B, "R=50?*2?*@*1064*")</f>
        <v>1</v>
      </c>
    </row>
    <row r="22" spans="1:9" s="4" customFormat="1">
      <c r="A22" t="s">
        <v>399</v>
      </c>
      <c r="B22" s="4" t="s">
        <v>574</v>
      </c>
      <c r="C22" t="s">
        <v>48</v>
      </c>
      <c r="D22" s="4" t="s">
        <v>436</v>
      </c>
      <c r="E22" s="4" t="s">
        <v>608</v>
      </c>
      <c r="F22" t="s">
        <v>575</v>
      </c>
      <c r="H22" s="4" t="s">
        <v>576</v>
      </c>
      <c r="I22" s="4">
        <f>COUNTIF(B:B, H22)</f>
        <v>2</v>
      </c>
    </row>
    <row r="23" spans="1:9">
      <c r="A23" t="s">
        <v>108</v>
      </c>
      <c r="B23" t="s">
        <v>288</v>
      </c>
      <c r="C23" t="s">
        <v>414</v>
      </c>
      <c r="D23" t="s">
        <v>419</v>
      </c>
      <c r="E23" t="s">
        <v>421</v>
      </c>
      <c r="F23" s="34" t="s">
        <v>575</v>
      </c>
      <c r="H23" t="s">
        <v>90</v>
      </c>
      <c r="I23">
        <f>COUNTIF(B:B, H23)</f>
        <v>1</v>
      </c>
    </row>
    <row r="24" spans="1:9">
      <c r="A24" t="s">
        <v>109</v>
      </c>
      <c r="B24" s="4" t="s">
        <v>574</v>
      </c>
      <c r="C24" t="s">
        <v>48</v>
      </c>
      <c r="D24" s="4" t="s">
        <v>436</v>
      </c>
      <c r="E24" s="4" t="s">
        <v>608</v>
      </c>
      <c r="F24" t="s">
        <v>575</v>
      </c>
      <c r="H24" s="29" t="s">
        <v>566</v>
      </c>
      <c r="I24" s="29">
        <f>COUNTIF(B:B, H24)</f>
        <v>2</v>
      </c>
    </row>
    <row r="25" spans="1:9" s="4" customFormat="1">
      <c r="A25" t="s">
        <v>45</v>
      </c>
      <c r="B25" t="s">
        <v>288</v>
      </c>
      <c r="C25" t="s">
        <v>414</v>
      </c>
      <c r="D25" t="s">
        <v>419</v>
      </c>
      <c r="E25" t="s">
        <v>421</v>
      </c>
      <c r="F25" t="s">
        <v>175</v>
      </c>
    </row>
    <row r="26" spans="1:9">
      <c r="A26" s="29"/>
      <c r="B26" s="29"/>
      <c r="C26" s="29"/>
      <c r="D26" s="29"/>
      <c r="E26" s="29"/>
      <c r="F26" s="29"/>
    </row>
    <row r="27" spans="1:9">
      <c r="A27" t="s">
        <v>511</v>
      </c>
      <c r="B27" t="s">
        <v>40</v>
      </c>
      <c r="C27" t="s">
        <v>420</v>
      </c>
      <c r="D27" t="s">
        <v>419</v>
      </c>
      <c r="E27" t="s">
        <v>421</v>
      </c>
      <c r="F27" t="s">
        <v>693</v>
      </c>
      <c r="H27" t="s">
        <v>353</v>
      </c>
      <c r="I27">
        <f>COUNTIF(B:B,"ROC*+50mm*-*1?")</f>
        <v>0</v>
      </c>
    </row>
    <row r="28" spans="1:9" s="29" customFormat="1">
      <c r="A28" s="5" t="s">
        <v>452</v>
      </c>
      <c r="B28" s="5"/>
      <c r="C28" s="5"/>
      <c r="D28" s="5"/>
      <c r="E28" s="5"/>
      <c r="F28" s="44" t="s">
        <v>695</v>
      </c>
      <c r="H28" t="s">
        <v>354</v>
      </c>
      <c r="I28">
        <f>COUNTIF(B:B,"ROC*+75mm*-1?")</f>
        <v>0</v>
      </c>
    </row>
    <row r="29" spans="1:9">
      <c r="A29" t="s">
        <v>453</v>
      </c>
      <c r="B29" t="s">
        <v>74</v>
      </c>
      <c r="C29" t="s">
        <v>420</v>
      </c>
      <c r="D29" t="s">
        <v>419</v>
      </c>
      <c r="E29" t="s">
        <v>421</v>
      </c>
      <c r="F29" t="s">
        <v>694</v>
      </c>
      <c r="H29" t="s">
        <v>215</v>
      </c>
      <c r="I29">
        <f>COUNTIF(B:B,"ROC*+100mm*-*1?")</f>
        <v>1</v>
      </c>
    </row>
    <row r="30" spans="1:9" s="2" customFormat="1">
      <c r="A30" s="35" t="s">
        <v>516</v>
      </c>
      <c r="B30" s="35" t="s">
        <v>642</v>
      </c>
      <c r="C30" s="35" t="s">
        <v>420</v>
      </c>
      <c r="D30" s="35" t="s">
        <v>419</v>
      </c>
      <c r="E30" s="35" t="s">
        <v>421</v>
      </c>
      <c r="F30" s="35" t="s">
        <v>684</v>
      </c>
      <c r="H30" t="s">
        <v>216</v>
      </c>
      <c r="I30">
        <f>COUNTIF(B:B,"ROC*+150mm*-*1?")</f>
        <v>2</v>
      </c>
    </row>
    <row r="31" spans="1:9" s="2" customFormat="1">
      <c r="A31" s="35" t="s">
        <v>517</v>
      </c>
      <c r="B31" s="35" t="s">
        <v>643</v>
      </c>
      <c r="C31" s="35" t="s">
        <v>420</v>
      </c>
      <c r="D31" s="35" t="s">
        <v>419</v>
      </c>
      <c r="E31" s="35" t="s">
        <v>421</v>
      </c>
      <c r="F31" s="35" t="s">
        <v>644</v>
      </c>
      <c r="H31" t="s">
        <v>428</v>
      </c>
      <c r="I31">
        <f>COUNTIF(B:B,"ROC*+175mm*-*1?")</f>
        <v>0</v>
      </c>
    </row>
    <row r="32" spans="1:9" s="2" customFormat="1">
      <c r="A32" t="s">
        <v>518</v>
      </c>
      <c r="B32" t="s">
        <v>679</v>
      </c>
      <c r="C32" t="s">
        <v>420</v>
      </c>
      <c r="D32" t="s">
        <v>419</v>
      </c>
      <c r="E32" t="s">
        <v>421</v>
      </c>
      <c r="F32" t="s">
        <v>172</v>
      </c>
      <c r="H32" t="s">
        <v>429</v>
      </c>
      <c r="I32">
        <f>COUNTIF(B:B,"ROC*+200mm*-*1?")</f>
        <v>0</v>
      </c>
    </row>
    <row r="33" spans="1:10" s="2" customFormat="1">
      <c r="A33" s="34" t="s">
        <v>519</v>
      </c>
      <c r="B33" s="34" t="s">
        <v>441</v>
      </c>
      <c r="C33" s="34" t="s">
        <v>442</v>
      </c>
      <c r="D33" s="34" t="s">
        <v>443</v>
      </c>
      <c r="E33" s="34" t="s">
        <v>421</v>
      </c>
      <c r="F33" s="34" t="s">
        <v>50</v>
      </c>
      <c r="H33" t="s">
        <v>363</v>
      </c>
      <c r="I33">
        <f>COUNTIF(B:B,"ROC*+250mm*-*1?")</f>
        <v>2</v>
      </c>
    </row>
    <row r="34" spans="1:10" s="2" customFormat="1">
      <c r="A34" s="35" t="s">
        <v>115</v>
      </c>
      <c r="B34" s="35" t="s">
        <v>582</v>
      </c>
      <c r="C34" s="35" t="s">
        <v>420</v>
      </c>
      <c r="D34" s="35" t="s">
        <v>419</v>
      </c>
      <c r="E34" s="35" t="s">
        <v>421</v>
      </c>
      <c r="F34" s="35" t="s">
        <v>685</v>
      </c>
      <c r="G34"/>
      <c r="H34" t="s">
        <v>364</v>
      </c>
      <c r="I34">
        <f>COUNTIF(B:B,"ROC*+350mm*-*1?")</f>
        <v>0</v>
      </c>
      <c r="J34"/>
    </row>
    <row r="35" spans="1:10" s="29" customFormat="1">
      <c r="A35" s="35" t="s">
        <v>645</v>
      </c>
      <c r="B35" s="35" t="s">
        <v>689</v>
      </c>
      <c r="C35" s="35" t="s">
        <v>420</v>
      </c>
      <c r="D35" s="35" t="s">
        <v>419</v>
      </c>
      <c r="E35" s="35" t="s">
        <v>421</v>
      </c>
      <c r="F35" s="35" t="s">
        <v>686</v>
      </c>
      <c r="H35" t="s">
        <v>556</v>
      </c>
      <c r="I35">
        <f>COUNTIF(B:B,"ROC*+500mm*-*1?")</f>
        <v>0</v>
      </c>
    </row>
    <row r="36" spans="1:10" s="32" customFormat="1">
      <c r="A36" s="35" t="s">
        <v>646</v>
      </c>
      <c r="B36" s="35" t="s">
        <v>690</v>
      </c>
      <c r="C36" s="35" t="s">
        <v>420</v>
      </c>
      <c r="D36" s="35" t="s">
        <v>419</v>
      </c>
      <c r="E36" s="35" t="s">
        <v>421</v>
      </c>
      <c r="F36" s="35" t="s">
        <v>583</v>
      </c>
      <c r="G36"/>
      <c r="H36" t="s">
        <v>557</v>
      </c>
      <c r="I36">
        <f>COUNTIF(B:B,"ROC*+750mm*-*1?")</f>
        <v>0</v>
      </c>
      <c r="J36"/>
    </row>
    <row r="37" spans="1:10" s="29" customFormat="1">
      <c r="A37" s="4" t="s">
        <v>603</v>
      </c>
      <c r="B37" s="4" t="s">
        <v>691</v>
      </c>
      <c r="C37" s="4" t="s">
        <v>420</v>
      </c>
      <c r="D37" s="4" t="s">
        <v>419</v>
      </c>
      <c r="E37" s="4" t="s">
        <v>421</v>
      </c>
      <c r="F37" t="s">
        <v>103</v>
      </c>
      <c r="G37"/>
      <c r="H37"/>
      <c r="I37"/>
      <c r="J37"/>
    </row>
    <row r="38" spans="1:10" s="32" customFormat="1">
      <c r="A38" s="35" t="s">
        <v>647</v>
      </c>
      <c r="B38" s="35" t="s">
        <v>690</v>
      </c>
      <c r="C38" s="35" t="s">
        <v>420</v>
      </c>
      <c r="D38" s="35" t="s">
        <v>419</v>
      </c>
      <c r="E38" s="35" t="s">
        <v>421</v>
      </c>
      <c r="F38" s="35"/>
      <c r="G38" s="29"/>
      <c r="H38" t="s">
        <v>558</v>
      </c>
      <c r="I38">
        <f>COUNTIF(B:B,"ROC*-75mm*-*1?")</f>
        <v>1</v>
      </c>
      <c r="J38" s="29"/>
    </row>
    <row r="39" spans="1:10">
      <c r="A39" s="35" t="s">
        <v>648</v>
      </c>
      <c r="B39" s="35" t="s">
        <v>692</v>
      </c>
      <c r="C39" s="35" t="s">
        <v>420</v>
      </c>
      <c r="D39" s="35" t="s">
        <v>419</v>
      </c>
      <c r="E39" s="35" t="s">
        <v>421</v>
      </c>
      <c r="F39" s="35"/>
      <c r="H39" t="s">
        <v>559</v>
      </c>
      <c r="I39">
        <f>COUNTIF(B:B,"ROC*-100mm*-*1?")</f>
        <v>2</v>
      </c>
    </row>
    <row r="40" spans="1:10">
      <c r="H40" t="s">
        <v>398</v>
      </c>
      <c r="I40">
        <f>COUNTIF(B:B,"ROC*-150mm*-*1?")</f>
        <v>0</v>
      </c>
    </row>
    <row r="41" spans="1:10">
      <c r="A41" t="s">
        <v>520</v>
      </c>
      <c r="B41" t="s">
        <v>107</v>
      </c>
      <c r="C41" t="s">
        <v>147</v>
      </c>
      <c r="D41" t="s">
        <v>419</v>
      </c>
      <c r="E41" t="s">
        <v>421</v>
      </c>
      <c r="F41" t="s">
        <v>0</v>
      </c>
      <c r="H41" t="s">
        <v>117</v>
      </c>
      <c r="I41">
        <f>COUNTIF(B:B,"ROC*-175mm*-*1?")</f>
        <v>0</v>
      </c>
    </row>
    <row r="42" spans="1:10">
      <c r="A42" t="s">
        <v>521</v>
      </c>
      <c r="B42" t="s">
        <v>307</v>
      </c>
      <c r="C42" t="s">
        <v>147</v>
      </c>
      <c r="D42" t="s">
        <v>419</v>
      </c>
      <c r="E42" t="s">
        <v>421</v>
      </c>
      <c r="F42" t="s">
        <v>68</v>
      </c>
    </row>
    <row r="43" spans="1:10">
      <c r="A43" t="s">
        <v>522</v>
      </c>
      <c r="B43" s="29" t="s">
        <v>31</v>
      </c>
      <c r="C43" t="s">
        <v>147</v>
      </c>
      <c r="D43" t="s">
        <v>419</v>
      </c>
      <c r="E43" t="s">
        <v>421</v>
      </c>
      <c r="F43" s="29" t="s">
        <v>32</v>
      </c>
      <c r="H43" t="s">
        <v>407</v>
      </c>
      <c r="I43">
        <f>COUNTIF(B:B,"ROC*+750mm*-*2?")</f>
        <v>0</v>
      </c>
    </row>
    <row r="44" spans="1:10">
      <c r="A44" t="s">
        <v>523</v>
      </c>
      <c r="B44" t="s">
        <v>284</v>
      </c>
      <c r="C44" t="s">
        <v>147</v>
      </c>
      <c r="D44" t="s">
        <v>419</v>
      </c>
      <c r="E44" t="s">
        <v>421</v>
      </c>
      <c r="F44" t="s">
        <v>66</v>
      </c>
      <c r="H44" t="s">
        <v>352</v>
      </c>
      <c r="I44">
        <f>COUNTIF(B:B,"ROC*+500mm*-*2?")</f>
        <v>1</v>
      </c>
    </row>
    <row r="45" spans="1:10" s="2" customFormat="1">
      <c r="A45" t="s">
        <v>524</v>
      </c>
      <c r="B45" t="s">
        <v>424</v>
      </c>
      <c r="C45" t="s">
        <v>147</v>
      </c>
      <c r="D45" t="s">
        <v>419</v>
      </c>
      <c r="E45" t="s">
        <v>421</v>
      </c>
      <c r="F45" t="s">
        <v>174</v>
      </c>
      <c r="G45"/>
      <c r="H45"/>
      <c r="I45"/>
      <c r="J45"/>
    </row>
    <row r="46" spans="1:10" s="2" customFormat="1">
      <c r="A46" t="s">
        <v>525</v>
      </c>
      <c r="B46" t="s">
        <v>146</v>
      </c>
      <c r="C46" t="s">
        <v>147</v>
      </c>
      <c r="D46" t="s">
        <v>419</v>
      </c>
      <c r="E46" t="s">
        <v>421</v>
      </c>
      <c r="F46" t="s">
        <v>67</v>
      </c>
      <c r="H46"/>
      <c r="I46"/>
    </row>
    <row r="47" spans="1:10" s="2" customFormat="1">
      <c r="A47"/>
      <c r="B47"/>
      <c r="C47"/>
      <c r="D47"/>
      <c r="E47"/>
      <c r="F47"/>
      <c r="G47" s="37"/>
      <c r="H47" t="s">
        <v>196</v>
      </c>
      <c r="I47">
        <f>COUNTIF(B:B,"ROC*+50mm*-*1*-*IR")</f>
        <v>2</v>
      </c>
    </row>
    <row r="48" spans="1:10" s="2" customFormat="1">
      <c r="A48" t="s">
        <v>526</v>
      </c>
      <c r="B48" t="s">
        <v>259</v>
      </c>
      <c r="C48" t="s">
        <v>427</v>
      </c>
      <c r="D48" t="s">
        <v>46</v>
      </c>
      <c r="E48" t="s">
        <v>421</v>
      </c>
      <c r="F48" t="s">
        <v>181</v>
      </c>
      <c r="G48" s="37"/>
      <c r="H48" t="s">
        <v>74</v>
      </c>
      <c r="I48">
        <f>COUNTIF(B:B,"ROC*+75mm*-*1*-*IR")</f>
        <v>1</v>
      </c>
    </row>
    <row r="49" spans="1:10">
      <c r="A49" t="s">
        <v>527</v>
      </c>
      <c r="B49" t="s">
        <v>259</v>
      </c>
      <c r="C49" t="s">
        <v>427</v>
      </c>
      <c r="D49" t="s">
        <v>46</v>
      </c>
      <c r="E49" t="s">
        <v>421</v>
      </c>
      <c r="F49" t="s">
        <v>181</v>
      </c>
      <c r="G49" s="37"/>
      <c r="H49" t="s">
        <v>75</v>
      </c>
      <c r="I49">
        <f>COUNTIF(B:B,"ROC*+100mm*-*1*-*IR")</f>
        <v>0</v>
      </c>
      <c r="J49" s="2"/>
    </row>
    <row r="50" spans="1:10">
      <c r="A50" t="s">
        <v>324</v>
      </c>
      <c r="B50" t="s">
        <v>261</v>
      </c>
      <c r="C50" t="s">
        <v>262</v>
      </c>
      <c r="D50" t="s">
        <v>619</v>
      </c>
      <c r="E50" t="s">
        <v>124</v>
      </c>
      <c r="F50" t="s">
        <v>179</v>
      </c>
      <c r="G50" s="37"/>
      <c r="H50" t="s">
        <v>76</v>
      </c>
      <c r="I50">
        <f>COUNTIF(B:B,"ROC*+150mm*-*1*-*IR")</f>
        <v>0</v>
      </c>
    </row>
    <row r="51" spans="1:10">
      <c r="A51" t="s">
        <v>325</v>
      </c>
      <c r="B51" t="s">
        <v>261</v>
      </c>
      <c r="C51" t="s">
        <v>262</v>
      </c>
      <c r="D51" t="s">
        <v>619</v>
      </c>
      <c r="E51" t="str">
        <f>E50</f>
        <v>Thorlabs BA1 + RS01</v>
      </c>
      <c r="F51" t="s">
        <v>179</v>
      </c>
      <c r="G51" s="37"/>
      <c r="H51" t="s">
        <v>77</v>
      </c>
      <c r="I51">
        <f>COUNTIF(B:B,"ROC*+175mm*-*1*-*IR")</f>
        <v>0</v>
      </c>
    </row>
    <row r="52" spans="1:10">
      <c r="A52" t="s">
        <v>484</v>
      </c>
      <c r="B52" t="s">
        <v>632</v>
      </c>
      <c r="C52" t="s">
        <v>262</v>
      </c>
      <c r="D52" t="s">
        <v>619</v>
      </c>
      <c r="E52" t="str">
        <f t="shared" ref="E52:E57" si="0">E51</f>
        <v>Thorlabs BA1 + RS01</v>
      </c>
      <c r="F52" t="s">
        <v>180</v>
      </c>
      <c r="G52" s="37"/>
      <c r="H52" t="s">
        <v>78</v>
      </c>
      <c r="I52">
        <f>COUNTIF(B:B,"ROC*+200mm*-*1*-*IR")</f>
        <v>0</v>
      </c>
    </row>
    <row r="53" spans="1:10">
      <c r="A53" t="s">
        <v>485</v>
      </c>
      <c r="B53" t="s">
        <v>632</v>
      </c>
      <c r="C53" t="s">
        <v>262</v>
      </c>
      <c r="D53" t="s">
        <v>619</v>
      </c>
      <c r="E53" t="str">
        <f t="shared" si="0"/>
        <v>Thorlabs BA1 + RS01</v>
      </c>
      <c r="F53" t="s">
        <v>180</v>
      </c>
      <c r="G53" s="37"/>
      <c r="H53" t="s">
        <v>79</v>
      </c>
      <c r="I53">
        <f>COUNTIF(B:B,"ROC*+250mm*-*1*-*IR")</f>
        <v>0</v>
      </c>
    </row>
    <row r="54" spans="1:10">
      <c r="A54" t="s">
        <v>670</v>
      </c>
      <c r="B54" t="s">
        <v>632</v>
      </c>
      <c r="C54" t="s">
        <v>262</v>
      </c>
      <c r="D54" t="s">
        <v>619</v>
      </c>
      <c r="E54" t="str">
        <f t="shared" si="0"/>
        <v>Thorlabs BA1 + RS01</v>
      </c>
      <c r="F54" t="s">
        <v>180</v>
      </c>
      <c r="G54" s="37"/>
      <c r="H54" t="s">
        <v>236</v>
      </c>
      <c r="I54">
        <f>COUNTIF(B:B,"ROC*+350mm*-*1*-*IR")</f>
        <v>0</v>
      </c>
    </row>
    <row r="55" spans="1:10">
      <c r="A55" t="s">
        <v>51</v>
      </c>
      <c r="B55" t="s">
        <v>632</v>
      </c>
      <c r="C55" t="s">
        <v>262</v>
      </c>
      <c r="D55" t="s">
        <v>455</v>
      </c>
      <c r="E55" t="str">
        <f>E54</f>
        <v>Thorlabs BA1 + RS01</v>
      </c>
      <c r="F55" t="s">
        <v>180</v>
      </c>
      <c r="G55" s="37"/>
      <c r="H55" t="s">
        <v>237</v>
      </c>
      <c r="I55">
        <f>COUNTIF(B:B,"ROC*+500mm*-*1*-*IR")</f>
        <v>0</v>
      </c>
    </row>
    <row r="56" spans="1:10">
      <c r="A56" t="s">
        <v>671</v>
      </c>
      <c r="B56" t="s">
        <v>465</v>
      </c>
      <c r="C56" t="s">
        <v>262</v>
      </c>
      <c r="D56" t="s">
        <v>619</v>
      </c>
      <c r="E56" t="str">
        <f>E54</f>
        <v>Thorlabs BA1 + RS01</v>
      </c>
      <c r="F56" t="s">
        <v>183</v>
      </c>
      <c r="G56" s="37"/>
      <c r="H56" t="s">
        <v>238</v>
      </c>
      <c r="I56">
        <f>COUNTIF(B:B,"ROC*+750mm*-*1*-*IR")</f>
        <v>0</v>
      </c>
    </row>
    <row r="57" spans="1:10">
      <c r="A57" t="s">
        <v>672</v>
      </c>
      <c r="B57" t="s">
        <v>199</v>
      </c>
      <c r="C57" t="s">
        <v>262</v>
      </c>
      <c r="D57" t="s">
        <v>619</v>
      </c>
      <c r="E57" t="str">
        <f t="shared" si="0"/>
        <v>Thorlabs BA1 + RS01</v>
      </c>
      <c r="F57" t="s">
        <v>177</v>
      </c>
      <c r="G57" s="37"/>
    </row>
    <row r="58" spans="1:10" s="2" customFormat="1">
      <c r="A58" t="s">
        <v>673</v>
      </c>
      <c r="B58" t="s">
        <v>201</v>
      </c>
      <c r="C58"/>
      <c r="D58"/>
      <c r="E58" t="s">
        <v>626</v>
      </c>
      <c r="F58"/>
      <c r="G58" s="37"/>
      <c r="H58" t="s">
        <v>239</v>
      </c>
      <c r="I58">
        <f>COUNTIF(B:B,"ROC*-75mm*-*1*-*IR")</f>
        <v>0</v>
      </c>
    </row>
    <row r="59" spans="1:10">
      <c r="A59" t="s">
        <v>674</v>
      </c>
      <c r="B59" t="s">
        <v>342</v>
      </c>
      <c r="E59" t="s">
        <v>626</v>
      </c>
      <c r="G59" s="37"/>
      <c r="H59" t="s">
        <v>240</v>
      </c>
      <c r="I59">
        <f>COUNTIF(B:B,"ROC*-100mm*-*1*-*IR")</f>
        <v>0</v>
      </c>
    </row>
    <row r="60" spans="1:10">
      <c r="A60" t="s">
        <v>675</v>
      </c>
      <c r="B60" t="s">
        <v>572</v>
      </c>
      <c r="E60" t="s">
        <v>626</v>
      </c>
      <c r="G60" s="37"/>
      <c r="H60" t="s">
        <v>241</v>
      </c>
      <c r="I60">
        <f>COUNTIF(B:B,"ROC*-150mm*-*1*-*IR")</f>
        <v>0</v>
      </c>
    </row>
    <row r="61" spans="1:10">
      <c r="A61" t="s">
        <v>676</v>
      </c>
      <c r="B61" t="s">
        <v>208</v>
      </c>
      <c r="C61" t="s">
        <v>152</v>
      </c>
      <c r="E61" t="s">
        <v>346</v>
      </c>
      <c r="G61" s="37"/>
      <c r="H61" t="s">
        <v>37</v>
      </c>
      <c r="I61">
        <f>COUNTIF(B:B,"ROC*-175mm*-*1*-*IR")</f>
        <v>0</v>
      </c>
    </row>
    <row r="62" spans="1:10">
      <c r="A62" s="35" t="s">
        <v>677</v>
      </c>
      <c r="B62" s="35" t="s">
        <v>585</v>
      </c>
      <c r="C62" s="35" t="s">
        <v>586</v>
      </c>
      <c r="D62" s="35" t="s">
        <v>587</v>
      </c>
      <c r="E62" s="35" t="s">
        <v>588</v>
      </c>
      <c r="F62" s="35"/>
      <c r="G62" s="37"/>
    </row>
    <row r="63" spans="1:10" ht="15" customHeight="1">
      <c r="A63" t="s">
        <v>678</v>
      </c>
      <c r="B63" t="s">
        <v>210</v>
      </c>
      <c r="C63" t="s">
        <v>147</v>
      </c>
      <c r="D63" t="s">
        <v>419</v>
      </c>
      <c r="E63" t="s">
        <v>421</v>
      </c>
      <c r="G63" s="37"/>
      <c r="H63" t="s">
        <v>38</v>
      </c>
      <c r="I63">
        <f>COUNTIF(B:B,"ROC*+750mm*-*2*-*IR")</f>
        <v>0</v>
      </c>
    </row>
    <row r="64" spans="1:10">
      <c r="A64" t="s">
        <v>567</v>
      </c>
      <c r="B64" t="s">
        <v>719</v>
      </c>
      <c r="C64" t="s">
        <v>405</v>
      </c>
      <c r="D64" t="s">
        <v>681</v>
      </c>
      <c r="E64" t="s">
        <v>421</v>
      </c>
      <c r="F64" t="s">
        <v>104</v>
      </c>
      <c r="G64" s="37"/>
      <c r="H64" t="s">
        <v>39</v>
      </c>
      <c r="I64">
        <f>COUNTIF(B:B,"ROC*+500mm*-*2*-*IR")</f>
        <v>1</v>
      </c>
    </row>
    <row r="65" spans="1:9">
      <c r="A65" t="s">
        <v>568</v>
      </c>
      <c r="B65" t="s">
        <v>423</v>
      </c>
      <c r="C65" t="s">
        <v>405</v>
      </c>
      <c r="D65" t="s">
        <v>681</v>
      </c>
      <c r="E65" t="s">
        <v>421</v>
      </c>
      <c r="F65" t="s">
        <v>104</v>
      </c>
      <c r="G65" s="29"/>
      <c r="H65" s="29"/>
      <c r="I65" s="29"/>
    </row>
    <row r="66" spans="1:9">
      <c r="H66" t="s">
        <v>572</v>
      </c>
      <c r="I66">
        <f>COUNTIF(B:B, H66)</f>
        <v>2</v>
      </c>
    </row>
    <row r="67" spans="1:9">
      <c r="A67" t="s">
        <v>569</v>
      </c>
      <c r="B67" t="s">
        <v>629</v>
      </c>
      <c r="C67" t="s">
        <v>405</v>
      </c>
      <c r="D67" t="s">
        <v>681</v>
      </c>
      <c r="E67" t="s">
        <v>421</v>
      </c>
      <c r="F67" t="s">
        <v>178</v>
      </c>
      <c r="G67" s="29"/>
      <c r="H67" s="29"/>
      <c r="I67" s="29"/>
    </row>
    <row r="68" spans="1:9">
      <c r="A68" t="s">
        <v>380</v>
      </c>
      <c r="B68" t="s">
        <v>513</v>
      </c>
      <c r="C68" t="s">
        <v>405</v>
      </c>
      <c r="D68" t="s">
        <v>681</v>
      </c>
      <c r="E68" t="s">
        <v>421</v>
      </c>
      <c r="F68" t="s">
        <v>104</v>
      </c>
      <c r="H68" t="s">
        <v>201</v>
      </c>
      <c r="I68">
        <f>COUNTIF(B:B, H68)</f>
        <v>1</v>
      </c>
    </row>
    <row r="69" spans="1:9">
      <c r="A69" s="5" t="s">
        <v>549</v>
      </c>
      <c r="B69" s="5"/>
      <c r="C69" s="5"/>
      <c r="D69" s="5"/>
      <c r="E69" s="5"/>
      <c r="F69" s="4" t="s">
        <v>695</v>
      </c>
    </row>
    <row r="70" spans="1:9">
      <c r="A70" t="s">
        <v>550</v>
      </c>
      <c r="B70" t="s">
        <v>466</v>
      </c>
      <c r="C70" t="s">
        <v>405</v>
      </c>
      <c r="D70" t="s">
        <v>681</v>
      </c>
      <c r="E70" t="s">
        <v>421</v>
      </c>
      <c r="F70" t="s">
        <v>176</v>
      </c>
    </row>
    <row r="71" spans="1:9">
      <c r="A71" t="s">
        <v>571</v>
      </c>
      <c r="B71" t="s">
        <v>467</v>
      </c>
      <c r="E71" t="s">
        <v>144</v>
      </c>
      <c r="F71" t="s">
        <v>97</v>
      </c>
      <c r="H71" t="s">
        <v>253</v>
      </c>
      <c r="I71">
        <f>COUNTIF(B:B, "EOM*532nm")</f>
        <v>1</v>
      </c>
    </row>
    <row r="72" spans="1:9">
      <c r="A72" t="s">
        <v>707</v>
      </c>
      <c r="B72" t="s">
        <v>710</v>
      </c>
      <c r="F72" t="s">
        <v>711</v>
      </c>
      <c r="H72" t="s">
        <v>254</v>
      </c>
      <c r="I72">
        <f>COUNTIF(B:B, "Fibre*1064nm")</f>
        <v>1</v>
      </c>
    </row>
    <row r="73" spans="1:9">
      <c r="A73" t="s">
        <v>708</v>
      </c>
      <c r="B73" t="s">
        <v>710</v>
      </c>
      <c r="F73" t="s">
        <v>711</v>
      </c>
    </row>
    <row r="74" spans="1:9">
      <c r="A74" t="s">
        <v>408</v>
      </c>
      <c r="B74" t="s">
        <v>204</v>
      </c>
      <c r="E74" t="s">
        <v>668</v>
      </c>
      <c r="F74" t="s">
        <v>65</v>
      </c>
      <c r="H74" t="s">
        <v>128</v>
      </c>
      <c r="I74">
        <f>COUNTIF(B:B, "*MCL")</f>
        <v>4</v>
      </c>
    </row>
    <row r="75" spans="1:9">
      <c r="A75" s="32" t="s">
        <v>12</v>
      </c>
      <c r="B75" s="32" t="s">
        <v>14</v>
      </c>
      <c r="C75" s="32"/>
      <c r="D75" s="32" t="s">
        <v>18</v>
      </c>
      <c r="E75" s="32" t="s">
        <v>421</v>
      </c>
      <c r="F75" s="32" t="s">
        <v>16</v>
      </c>
    </row>
    <row r="77" spans="1:9">
      <c r="A77" t="s">
        <v>129</v>
      </c>
      <c r="B77" t="s">
        <v>471</v>
      </c>
      <c r="C77" t="s">
        <v>281</v>
      </c>
      <c r="H77" t="s">
        <v>468</v>
      </c>
      <c r="I77">
        <f>COUNTIF(B:B, "*Voltaic")</f>
        <v>3</v>
      </c>
    </row>
    <row r="78" spans="1:9">
      <c r="A78" t="s">
        <v>130</v>
      </c>
      <c r="B78" t="s">
        <v>471</v>
      </c>
      <c r="C78" t="s">
        <v>281</v>
      </c>
      <c r="H78" t="s">
        <v>469</v>
      </c>
      <c r="I78">
        <f>COUNTIF(B:B, "*Transimpedance")</f>
        <v>2</v>
      </c>
    </row>
    <row r="79" spans="1:9">
      <c r="A79" s="29" t="s">
        <v>35</v>
      </c>
      <c r="B79" s="29" t="s">
        <v>34</v>
      </c>
      <c r="C79" t="s">
        <v>414</v>
      </c>
      <c r="D79" t="s">
        <v>419</v>
      </c>
      <c r="E79" t="s">
        <v>421</v>
      </c>
      <c r="F79" s="29" t="s">
        <v>607</v>
      </c>
      <c r="H79" t="s">
        <v>470</v>
      </c>
      <c r="I79">
        <f>COUNTIF(B:B, "*BBPD")</f>
        <v>1</v>
      </c>
    </row>
    <row r="80" spans="1:9">
      <c r="A80" s="29" t="s">
        <v>131</v>
      </c>
      <c r="B80" s="29" t="s">
        <v>722</v>
      </c>
      <c r="C80" s="34" t="s">
        <v>442</v>
      </c>
      <c r="D80" s="29" t="s">
        <v>419</v>
      </c>
      <c r="E80" s="29" t="s">
        <v>421</v>
      </c>
      <c r="F80" s="34" t="s">
        <v>723</v>
      </c>
      <c r="H80" t="s">
        <v>198</v>
      </c>
      <c r="I80">
        <f>COUNTIF(B:B, "*REFL")</f>
        <v>1</v>
      </c>
    </row>
    <row r="81" spans="1:10" s="29" customFormat="1">
      <c r="A81" t="s">
        <v>132</v>
      </c>
      <c r="B81" t="s">
        <v>629</v>
      </c>
      <c r="C81" t="s">
        <v>405</v>
      </c>
      <c r="D81" t="s">
        <v>404</v>
      </c>
      <c r="E81" t="s">
        <v>421</v>
      </c>
      <c r="F81" t="s">
        <v>178</v>
      </c>
      <c r="G81"/>
      <c r="H81" t="s">
        <v>713</v>
      </c>
      <c r="I81">
        <f>COUNTIF(B:B, "*WFS")</f>
        <v>2</v>
      </c>
      <c r="J81"/>
    </row>
    <row r="82" spans="1:10" s="29" customFormat="1">
      <c r="A82" s="29" t="s">
        <v>440</v>
      </c>
      <c r="B82" s="29" t="s">
        <v>697</v>
      </c>
      <c r="C82" s="29" t="s">
        <v>147</v>
      </c>
      <c r="D82" s="29" t="s">
        <v>419</v>
      </c>
      <c r="E82" s="29" t="s">
        <v>421</v>
      </c>
      <c r="F82" s="29" t="s">
        <v>64</v>
      </c>
      <c r="G82"/>
      <c r="H82"/>
      <c r="I82"/>
      <c r="J82"/>
    </row>
    <row r="83" spans="1:10" s="32" customFormat="1">
      <c r="A83"/>
      <c r="B83"/>
      <c r="C83"/>
      <c r="D83"/>
      <c r="E83"/>
      <c r="F83"/>
      <c r="G83"/>
      <c r="H83" t="s">
        <v>249</v>
      </c>
      <c r="I83">
        <f>4*COUNTIF(B:B,"Beamdump")</f>
        <v>4</v>
      </c>
      <c r="J83" s="29"/>
    </row>
    <row r="84" spans="1:10" s="32" customFormat="1">
      <c r="A84" s="35" t="s">
        <v>638</v>
      </c>
      <c r="B84" s="35"/>
      <c r="C84" s="35"/>
      <c r="D84" s="35"/>
      <c r="E84" s="35"/>
      <c r="F84" s="35"/>
      <c r="G84"/>
      <c r="H84" t="s">
        <v>204</v>
      </c>
      <c r="I84">
        <f>COUNTIF(B:B,H84)</f>
        <v>1</v>
      </c>
      <c r="J84" s="42" t="s">
        <v>696</v>
      </c>
    </row>
    <row r="85" spans="1:10" s="32" customFormat="1">
      <c r="A85" s="35" t="s">
        <v>637</v>
      </c>
      <c r="B85" s="35"/>
      <c r="C85" s="35"/>
      <c r="D85" s="35"/>
      <c r="E85" s="35"/>
      <c r="F85" s="35"/>
      <c r="G85"/>
      <c r="H85" t="s">
        <v>698</v>
      </c>
      <c r="I85">
        <f>COUNTIF(B:B,"Uniblitz*")</f>
        <v>1</v>
      </c>
      <c r="J85" s="29"/>
    </row>
    <row r="86" spans="1:10">
      <c r="A86" s="35" t="s">
        <v>705</v>
      </c>
      <c r="B86" s="35"/>
      <c r="C86" s="35"/>
      <c r="D86" s="35"/>
      <c r="E86" s="35"/>
      <c r="F86" s="35"/>
      <c r="H86" t="s">
        <v>414</v>
      </c>
      <c r="I86">
        <f>COUNTIF(C:C,H86)</f>
        <v>13</v>
      </c>
    </row>
    <row r="87" spans="1:10">
      <c r="A87" s="35" t="s">
        <v>704</v>
      </c>
      <c r="B87" s="35"/>
      <c r="C87" s="35"/>
      <c r="D87" s="35"/>
      <c r="E87" s="35"/>
      <c r="F87" s="35"/>
      <c r="H87" t="s">
        <v>147</v>
      </c>
      <c r="I87">
        <f>COUNTIF(C:C,H87)</f>
        <v>8</v>
      </c>
    </row>
    <row r="88" spans="1:10">
      <c r="H88" t="s">
        <v>420</v>
      </c>
      <c r="I88">
        <f>COUNTIF(C:C,H88)</f>
        <v>11</v>
      </c>
    </row>
    <row r="89" spans="1:10">
      <c r="A89" s="4" t="s">
        <v>650</v>
      </c>
      <c r="B89" s="4" t="s">
        <v>590</v>
      </c>
      <c r="C89" s="4"/>
      <c r="D89" s="4"/>
      <c r="E89" s="4" t="s">
        <v>421</v>
      </c>
      <c r="F89" s="4"/>
      <c r="H89" t="s">
        <v>262</v>
      </c>
      <c r="I89">
        <f>COUNTIF(C:C,H89)</f>
        <v>8</v>
      </c>
    </row>
    <row r="90" spans="1:10">
      <c r="A90" s="33" t="s">
        <v>651</v>
      </c>
      <c r="B90" s="4"/>
      <c r="C90" s="4"/>
      <c r="D90" s="4"/>
      <c r="E90" s="4"/>
      <c r="F90" s="4" t="s">
        <v>687</v>
      </c>
      <c r="H90" t="s">
        <v>84</v>
      </c>
      <c r="I90">
        <f>COUNTIF(C:C,H90 &amp; "*")</f>
        <v>2</v>
      </c>
    </row>
    <row r="91" spans="1:10">
      <c r="A91" s="33" t="s">
        <v>652</v>
      </c>
      <c r="B91" s="4"/>
      <c r="C91" s="4"/>
      <c r="D91" s="4"/>
      <c r="E91" s="4"/>
      <c r="F91" s="4"/>
      <c r="H91" t="s">
        <v>85</v>
      </c>
      <c r="I91">
        <f>COUNTIF(C:C, "*" &amp; H91)</f>
        <v>2</v>
      </c>
    </row>
    <row r="92" spans="1:10">
      <c r="A92" s="33" t="s">
        <v>653</v>
      </c>
      <c r="B92" s="4"/>
      <c r="C92" s="4"/>
      <c r="D92" s="4"/>
      <c r="E92" s="4"/>
      <c r="F92" s="4"/>
      <c r="H92" t="s">
        <v>281</v>
      </c>
      <c r="I92">
        <f>COUNTIF(C:C, H92)</f>
        <v>6</v>
      </c>
    </row>
    <row r="93" spans="1:10">
      <c r="A93" s="33" t="s">
        <v>654</v>
      </c>
      <c r="B93" s="4"/>
      <c r="C93" s="4"/>
      <c r="D93" s="4"/>
      <c r="E93" s="4"/>
      <c r="F93" s="4"/>
      <c r="H93" t="s">
        <v>283</v>
      </c>
      <c r="I93">
        <f>COUNTIF(B:B,"EOM*")</f>
        <v>1</v>
      </c>
    </row>
    <row r="94" spans="1:10">
      <c r="A94" s="33" t="s">
        <v>655</v>
      </c>
      <c r="B94" s="4"/>
      <c r="C94" s="4"/>
      <c r="D94" s="4"/>
      <c r="E94" s="4"/>
      <c r="F94" s="4"/>
      <c r="H94" t="s">
        <v>402</v>
      </c>
      <c r="I94">
        <f>COUNTIF(C:C, H94)</f>
        <v>1</v>
      </c>
    </row>
    <row r="95" spans="1:10">
      <c r="A95" s="33" t="s">
        <v>656</v>
      </c>
      <c r="B95" s="4"/>
      <c r="C95" s="4"/>
      <c r="D95" s="4"/>
      <c r="E95" s="4"/>
      <c r="F95" s="4"/>
    </row>
    <row r="96" spans="1:10">
      <c r="A96" s="33" t="s">
        <v>657</v>
      </c>
      <c r="B96" s="4"/>
      <c r="C96" s="4"/>
      <c r="D96" s="4"/>
      <c r="E96" s="4"/>
      <c r="F96" s="4"/>
      <c r="H96" t="s">
        <v>419</v>
      </c>
      <c r="I96">
        <f>COUNTIF(D:D,H96)</f>
        <v>33</v>
      </c>
    </row>
    <row r="97" spans="1:9">
      <c r="A97" s="33" t="s">
        <v>658</v>
      </c>
      <c r="B97" s="4"/>
      <c r="C97" s="4"/>
      <c r="D97" s="4"/>
      <c r="E97" s="4"/>
      <c r="F97" s="4" t="s">
        <v>687</v>
      </c>
      <c r="H97" t="s">
        <v>455</v>
      </c>
      <c r="I97">
        <f>COUNTIF(D:D,H97)</f>
        <v>8</v>
      </c>
    </row>
    <row r="98" spans="1:9">
      <c r="A98" s="33" t="s">
        <v>659</v>
      </c>
      <c r="B98" s="4"/>
      <c r="C98" s="4"/>
      <c r="D98" s="4"/>
      <c r="E98" s="4"/>
      <c r="F98" s="4"/>
    </row>
    <row r="99" spans="1:9">
      <c r="A99" s="33" t="s">
        <v>660</v>
      </c>
      <c r="B99" s="4"/>
      <c r="C99" s="4"/>
      <c r="D99" s="4"/>
      <c r="E99" s="4"/>
      <c r="F99" s="4"/>
      <c r="H99" t="s">
        <v>421</v>
      </c>
      <c r="I99">
        <f>COUNTIF(E:E,"*BA2*")</f>
        <v>45</v>
      </c>
    </row>
    <row r="100" spans="1:9">
      <c r="A100" s="33" t="s">
        <v>661</v>
      </c>
      <c r="B100" s="4"/>
      <c r="C100" s="4"/>
      <c r="D100" s="4"/>
      <c r="E100" s="4"/>
      <c r="F100" s="4"/>
      <c r="H100" t="s">
        <v>509</v>
      </c>
      <c r="I100">
        <f>COUNTIF(E:E,"*BA1*")</f>
        <v>10</v>
      </c>
    </row>
    <row r="101" spans="1:9">
      <c r="A101" s="33" t="s">
        <v>662</v>
      </c>
      <c r="B101" s="4"/>
      <c r="C101" s="4"/>
      <c r="D101" s="4"/>
      <c r="E101" s="4"/>
      <c r="F101" s="4"/>
      <c r="H101" t="s">
        <v>510</v>
      </c>
      <c r="I101">
        <f>COUNTIF(E:E,H101)</f>
        <v>0</v>
      </c>
    </row>
    <row r="102" spans="1:9">
      <c r="H102" t="s">
        <v>218</v>
      </c>
      <c r="I102">
        <f>COUNTIF(E:E,"*RS01*")</f>
        <v>8</v>
      </c>
    </row>
    <row r="104" spans="1:9">
      <c r="H104" t="s">
        <v>439</v>
      </c>
      <c r="I104">
        <f>COUNTIF(E:E,H104)</f>
        <v>4</v>
      </c>
    </row>
    <row r="105" spans="1:9">
      <c r="H105" t="s">
        <v>437</v>
      </c>
      <c r="I105">
        <f>COUNTIF(D:D,H105)</f>
        <v>4</v>
      </c>
    </row>
    <row r="106" spans="1:9">
      <c r="H106" t="s">
        <v>626</v>
      </c>
      <c r="I106">
        <f>COUNTIF(E:E,H106)</f>
        <v>3</v>
      </c>
    </row>
    <row r="107" spans="1:9">
      <c r="H107" t="s">
        <v>345</v>
      </c>
      <c r="I107">
        <f>COUNTIF(E:E,H107)</f>
        <v>1</v>
      </c>
    </row>
    <row r="108" spans="1:9">
      <c r="H108" t="s">
        <v>144</v>
      </c>
      <c r="I108">
        <f>COUNTIF(E:E,H108)</f>
        <v>1</v>
      </c>
    </row>
    <row r="109" spans="1:9">
      <c r="H109" s="4" t="s">
        <v>344</v>
      </c>
      <c r="I109">
        <f>COUNTIF(E:E,H109)</f>
        <v>1</v>
      </c>
    </row>
    <row r="124" spans="7:16384">
      <c r="K124">
        <f>K56</f>
        <v>0</v>
      </c>
      <c r="L124" t="s">
        <v>180</v>
      </c>
      <c r="M124" t="s">
        <v>47</v>
      </c>
      <c r="N124" t="s">
        <v>632</v>
      </c>
      <c r="O124" t="s">
        <v>262</v>
      </c>
      <c r="P124" t="s">
        <v>455</v>
      </c>
      <c r="Q124">
        <f>Q56</f>
        <v>0</v>
      </c>
      <c r="R124" t="s">
        <v>180</v>
      </c>
      <c r="S124" t="s">
        <v>47</v>
      </c>
      <c r="T124" t="s">
        <v>632</v>
      </c>
      <c r="U124" t="s">
        <v>262</v>
      </c>
      <c r="V124" t="s">
        <v>455</v>
      </c>
      <c r="W124">
        <f>W56</f>
        <v>0</v>
      </c>
      <c r="X124" t="s">
        <v>180</v>
      </c>
      <c r="Y124" t="s">
        <v>47</v>
      </c>
      <c r="Z124" t="s">
        <v>632</v>
      </c>
      <c r="AA124" t="s">
        <v>262</v>
      </c>
      <c r="AB124" t="s">
        <v>455</v>
      </c>
      <c r="AC124">
        <f>AC56</f>
        <v>0</v>
      </c>
      <c r="AD124" t="s">
        <v>180</v>
      </c>
      <c r="AE124" t="s">
        <v>47</v>
      </c>
      <c r="AF124" t="s">
        <v>632</v>
      </c>
      <c r="AG124" t="s">
        <v>262</v>
      </c>
      <c r="AH124" t="s">
        <v>455</v>
      </c>
      <c r="AI124">
        <f>AI56</f>
        <v>0</v>
      </c>
      <c r="AJ124" t="s">
        <v>180</v>
      </c>
      <c r="AK124" t="s">
        <v>47</v>
      </c>
      <c r="AL124" t="s">
        <v>632</v>
      </c>
      <c r="AM124" t="s">
        <v>262</v>
      </c>
      <c r="AN124" t="s">
        <v>455</v>
      </c>
      <c r="AO124">
        <f>AO56</f>
        <v>0</v>
      </c>
      <c r="AP124" t="s">
        <v>180</v>
      </c>
      <c r="AQ124" t="s">
        <v>47</v>
      </c>
      <c r="AR124" t="s">
        <v>632</v>
      </c>
      <c r="AS124" t="s">
        <v>262</v>
      </c>
      <c r="AT124" t="s">
        <v>455</v>
      </c>
      <c r="AU124">
        <f>AU56</f>
        <v>0</v>
      </c>
      <c r="AV124" t="s">
        <v>180</v>
      </c>
      <c r="AW124" t="s">
        <v>47</v>
      </c>
      <c r="AX124" t="s">
        <v>632</v>
      </c>
      <c r="AY124" t="s">
        <v>262</v>
      </c>
      <c r="AZ124" t="s">
        <v>455</v>
      </c>
      <c r="BA124">
        <f>BA56</f>
        <v>0</v>
      </c>
      <c r="BB124" t="s">
        <v>180</v>
      </c>
      <c r="BC124" t="s">
        <v>47</v>
      </c>
      <c r="BD124" t="s">
        <v>632</v>
      </c>
      <c r="BE124" t="s">
        <v>262</v>
      </c>
      <c r="BF124" t="s">
        <v>455</v>
      </c>
      <c r="BG124">
        <f>BG56</f>
        <v>0</v>
      </c>
      <c r="BH124" t="s">
        <v>180</v>
      </c>
      <c r="BI124" t="s">
        <v>47</v>
      </c>
      <c r="BJ124" t="s">
        <v>632</v>
      </c>
      <c r="BK124" t="s">
        <v>262</v>
      </c>
      <c r="BL124" t="s">
        <v>455</v>
      </c>
      <c r="BM124">
        <f>BM56</f>
        <v>0</v>
      </c>
      <c r="BN124" t="s">
        <v>180</v>
      </c>
      <c r="BO124" t="s">
        <v>47</v>
      </c>
      <c r="BP124" t="s">
        <v>632</v>
      </c>
      <c r="BQ124" t="s">
        <v>262</v>
      </c>
      <c r="BR124" t="s">
        <v>455</v>
      </c>
      <c r="BS124">
        <f>BS56</f>
        <v>0</v>
      </c>
      <c r="BT124" t="s">
        <v>180</v>
      </c>
      <c r="BU124" t="s">
        <v>47</v>
      </c>
      <c r="BV124" t="s">
        <v>632</v>
      </c>
      <c r="BW124" t="s">
        <v>262</v>
      </c>
      <c r="BX124" t="s">
        <v>455</v>
      </c>
      <c r="BY124">
        <f>BY56</f>
        <v>0</v>
      </c>
      <c r="BZ124" t="s">
        <v>180</v>
      </c>
      <c r="CA124" t="s">
        <v>47</v>
      </c>
      <c r="CB124" t="s">
        <v>632</v>
      </c>
      <c r="CC124" t="s">
        <v>262</v>
      </c>
      <c r="CD124" t="s">
        <v>455</v>
      </c>
      <c r="CE124">
        <f>CE56</f>
        <v>0</v>
      </c>
      <c r="CF124" t="s">
        <v>180</v>
      </c>
      <c r="CG124" t="s">
        <v>47</v>
      </c>
      <c r="CH124" t="s">
        <v>632</v>
      </c>
      <c r="CI124" t="s">
        <v>262</v>
      </c>
      <c r="CJ124" t="s">
        <v>455</v>
      </c>
      <c r="CK124">
        <f>CK56</f>
        <v>0</v>
      </c>
      <c r="CL124" t="s">
        <v>180</v>
      </c>
      <c r="CM124" t="s">
        <v>47</v>
      </c>
      <c r="CN124" t="s">
        <v>632</v>
      </c>
      <c r="CO124" t="s">
        <v>262</v>
      </c>
      <c r="CP124" t="s">
        <v>455</v>
      </c>
      <c r="CQ124">
        <f>CQ56</f>
        <v>0</v>
      </c>
      <c r="CR124" t="s">
        <v>180</v>
      </c>
      <c r="CS124" t="s">
        <v>47</v>
      </c>
      <c r="CT124" t="s">
        <v>632</v>
      </c>
      <c r="CU124" t="s">
        <v>262</v>
      </c>
      <c r="CV124" t="s">
        <v>455</v>
      </c>
      <c r="CW124">
        <f>CW56</f>
        <v>0</v>
      </c>
      <c r="CX124" t="s">
        <v>180</v>
      </c>
      <c r="CY124" t="s">
        <v>47</v>
      </c>
      <c r="CZ124" t="s">
        <v>632</v>
      </c>
      <c r="DA124" t="s">
        <v>262</v>
      </c>
      <c r="DB124" t="s">
        <v>455</v>
      </c>
      <c r="DC124">
        <f>DC56</f>
        <v>0</v>
      </c>
      <c r="DD124" t="s">
        <v>180</v>
      </c>
      <c r="DE124" t="s">
        <v>47</v>
      </c>
      <c r="DF124" t="s">
        <v>632</v>
      </c>
      <c r="DG124" t="s">
        <v>262</v>
      </c>
      <c r="DH124" t="s">
        <v>455</v>
      </c>
      <c r="DI124">
        <f>DI56</f>
        <v>0</v>
      </c>
      <c r="DJ124" t="s">
        <v>180</v>
      </c>
      <c r="DK124" t="s">
        <v>47</v>
      </c>
      <c r="DL124" t="s">
        <v>632</v>
      </c>
      <c r="DM124" t="s">
        <v>262</v>
      </c>
      <c r="DN124" t="s">
        <v>455</v>
      </c>
      <c r="DO124">
        <f>DO56</f>
        <v>0</v>
      </c>
      <c r="DP124" t="s">
        <v>180</v>
      </c>
      <c r="DQ124" t="s">
        <v>47</v>
      </c>
      <c r="DR124" t="s">
        <v>632</v>
      </c>
      <c r="DS124" t="s">
        <v>262</v>
      </c>
      <c r="DT124" t="s">
        <v>455</v>
      </c>
      <c r="DU124">
        <f>DU56</f>
        <v>0</v>
      </c>
      <c r="DV124" t="s">
        <v>180</v>
      </c>
      <c r="DW124" t="s">
        <v>47</v>
      </c>
      <c r="DX124" t="s">
        <v>632</v>
      </c>
      <c r="DY124" t="s">
        <v>262</v>
      </c>
      <c r="DZ124" t="s">
        <v>455</v>
      </c>
      <c r="EA124">
        <f>EA56</f>
        <v>0</v>
      </c>
      <c r="EB124" t="s">
        <v>180</v>
      </c>
      <c r="EC124" t="s">
        <v>47</v>
      </c>
      <c r="ED124" t="s">
        <v>632</v>
      </c>
      <c r="EE124" t="s">
        <v>262</v>
      </c>
      <c r="EF124" t="s">
        <v>455</v>
      </c>
      <c r="EG124">
        <f>EG56</f>
        <v>0</v>
      </c>
      <c r="EH124" t="s">
        <v>180</v>
      </c>
      <c r="EI124" t="s">
        <v>47</v>
      </c>
      <c r="EJ124" t="s">
        <v>632</v>
      </c>
      <c r="EK124" t="s">
        <v>262</v>
      </c>
      <c r="EL124" t="s">
        <v>455</v>
      </c>
      <c r="EM124">
        <f>EM56</f>
        <v>0</v>
      </c>
      <c r="EN124" t="s">
        <v>180</v>
      </c>
      <c r="EO124" t="s">
        <v>47</v>
      </c>
      <c r="EP124" t="s">
        <v>632</v>
      </c>
      <c r="EQ124" t="s">
        <v>262</v>
      </c>
      <c r="ER124" t="s">
        <v>455</v>
      </c>
      <c r="ES124">
        <f>ES56</f>
        <v>0</v>
      </c>
      <c r="ET124" t="s">
        <v>180</v>
      </c>
      <c r="EU124" t="s">
        <v>47</v>
      </c>
      <c r="EV124" t="s">
        <v>632</v>
      </c>
      <c r="EW124" t="s">
        <v>262</v>
      </c>
      <c r="EX124" t="s">
        <v>455</v>
      </c>
      <c r="EY124">
        <f>EY56</f>
        <v>0</v>
      </c>
      <c r="EZ124" t="s">
        <v>180</v>
      </c>
      <c r="FA124" t="s">
        <v>47</v>
      </c>
      <c r="FB124" t="s">
        <v>632</v>
      </c>
      <c r="FC124" t="s">
        <v>262</v>
      </c>
      <c r="FD124" t="s">
        <v>455</v>
      </c>
      <c r="FE124">
        <f>FE56</f>
        <v>0</v>
      </c>
      <c r="FF124" t="s">
        <v>180</v>
      </c>
      <c r="FG124" t="s">
        <v>47</v>
      </c>
      <c r="FH124" t="s">
        <v>632</v>
      </c>
      <c r="FI124" t="s">
        <v>262</v>
      </c>
      <c r="FJ124" t="s">
        <v>455</v>
      </c>
      <c r="FK124">
        <f>FK56</f>
        <v>0</v>
      </c>
      <c r="FL124" t="s">
        <v>180</v>
      </c>
      <c r="FM124" t="s">
        <v>47</v>
      </c>
      <c r="FN124" t="s">
        <v>632</v>
      </c>
      <c r="FO124" t="s">
        <v>262</v>
      </c>
      <c r="FP124" t="s">
        <v>455</v>
      </c>
      <c r="FQ124">
        <f>FQ56</f>
        <v>0</v>
      </c>
      <c r="FR124" t="s">
        <v>180</v>
      </c>
      <c r="FS124" t="s">
        <v>47</v>
      </c>
      <c r="FT124" t="s">
        <v>632</v>
      </c>
      <c r="FU124" t="s">
        <v>262</v>
      </c>
      <c r="FV124" t="s">
        <v>455</v>
      </c>
      <c r="FW124">
        <f>FW56</f>
        <v>0</v>
      </c>
      <c r="FX124" t="s">
        <v>180</v>
      </c>
      <c r="FY124" t="s">
        <v>47</v>
      </c>
      <c r="FZ124" t="s">
        <v>632</v>
      </c>
      <c r="GA124" t="s">
        <v>262</v>
      </c>
      <c r="GB124" t="s">
        <v>455</v>
      </c>
      <c r="GC124">
        <f>GC56</f>
        <v>0</v>
      </c>
      <c r="GD124" t="s">
        <v>180</v>
      </c>
      <c r="GE124" t="s">
        <v>47</v>
      </c>
      <c r="GF124" t="s">
        <v>632</v>
      </c>
      <c r="GG124" t="s">
        <v>262</v>
      </c>
      <c r="GH124" t="s">
        <v>455</v>
      </c>
      <c r="GI124">
        <f>GI56</f>
        <v>0</v>
      </c>
      <c r="GJ124" t="s">
        <v>180</v>
      </c>
      <c r="GK124" t="s">
        <v>47</v>
      </c>
      <c r="GL124" t="s">
        <v>632</v>
      </c>
      <c r="GM124" t="s">
        <v>262</v>
      </c>
      <c r="GN124" t="s">
        <v>455</v>
      </c>
      <c r="GO124">
        <f>GO56</f>
        <v>0</v>
      </c>
      <c r="GP124" t="s">
        <v>180</v>
      </c>
      <c r="GQ124" t="s">
        <v>47</v>
      </c>
      <c r="GR124" t="s">
        <v>632</v>
      </c>
      <c r="GS124" t="s">
        <v>262</v>
      </c>
      <c r="GT124" t="s">
        <v>455</v>
      </c>
      <c r="GU124">
        <f>GU56</f>
        <v>0</v>
      </c>
      <c r="GV124" t="s">
        <v>180</v>
      </c>
      <c r="GW124" t="s">
        <v>47</v>
      </c>
      <c r="GX124" t="s">
        <v>632</v>
      </c>
      <c r="GY124" t="s">
        <v>262</v>
      </c>
      <c r="GZ124" t="s">
        <v>455</v>
      </c>
      <c r="HA124">
        <f>HA56</f>
        <v>0</v>
      </c>
      <c r="HB124" t="s">
        <v>180</v>
      </c>
      <c r="HC124" t="s">
        <v>47</v>
      </c>
      <c r="HD124" t="s">
        <v>632</v>
      </c>
      <c r="HE124" t="s">
        <v>262</v>
      </c>
      <c r="HF124" t="s">
        <v>455</v>
      </c>
      <c r="HG124">
        <f>HG56</f>
        <v>0</v>
      </c>
      <c r="HH124" t="s">
        <v>180</v>
      </c>
      <c r="HI124" t="s">
        <v>47</v>
      </c>
      <c r="HJ124" t="s">
        <v>632</v>
      </c>
      <c r="HK124" t="s">
        <v>262</v>
      </c>
      <c r="HL124" t="s">
        <v>455</v>
      </c>
      <c r="HM124">
        <f>HM56</f>
        <v>0</v>
      </c>
      <c r="HN124" t="s">
        <v>180</v>
      </c>
      <c r="HO124" t="s">
        <v>47</v>
      </c>
      <c r="HP124" t="s">
        <v>632</v>
      </c>
      <c r="HQ124" t="s">
        <v>262</v>
      </c>
      <c r="HR124" t="s">
        <v>455</v>
      </c>
      <c r="HS124">
        <f>HS56</f>
        <v>0</v>
      </c>
      <c r="HT124" t="s">
        <v>180</v>
      </c>
      <c r="HU124" t="s">
        <v>47</v>
      </c>
      <c r="HV124" t="s">
        <v>632</v>
      </c>
      <c r="HW124" t="s">
        <v>262</v>
      </c>
      <c r="HX124" t="s">
        <v>455</v>
      </c>
      <c r="HY124">
        <f>HY56</f>
        <v>0</v>
      </c>
      <c r="HZ124" t="s">
        <v>180</v>
      </c>
      <c r="IA124" t="s">
        <v>47</v>
      </c>
      <c r="IB124" t="s">
        <v>632</v>
      </c>
      <c r="IC124" t="s">
        <v>262</v>
      </c>
      <c r="ID124" t="s">
        <v>455</v>
      </c>
      <c r="IE124">
        <f>IE56</f>
        <v>0</v>
      </c>
      <c r="IF124" t="s">
        <v>180</v>
      </c>
      <c r="IG124" t="s">
        <v>47</v>
      </c>
      <c r="IH124" t="s">
        <v>632</v>
      </c>
      <c r="II124" t="s">
        <v>262</v>
      </c>
      <c r="IJ124" t="s">
        <v>455</v>
      </c>
      <c r="IK124">
        <f>IK56</f>
        <v>0</v>
      </c>
      <c r="IL124" t="s">
        <v>180</v>
      </c>
      <c r="IM124" t="s">
        <v>47</v>
      </c>
      <c r="IN124" t="s">
        <v>632</v>
      </c>
      <c r="IO124" t="s">
        <v>262</v>
      </c>
      <c r="IP124" t="s">
        <v>455</v>
      </c>
      <c r="IQ124">
        <f>IQ56</f>
        <v>0</v>
      </c>
      <c r="IR124" t="s">
        <v>180</v>
      </c>
      <c r="IS124" t="s">
        <v>47</v>
      </c>
      <c r="IT124" t="s">
        <v>632</v>
      </c>
      <c r="IU124" t="s">
        <v>262</v>
      </c>
      <c r="IV124" t="s">
        <v>455</v>
      </c>
      <c r="IW124">
        <f>IW56</f>
        <v>0</v>
      </c>
      <c r="IX124" t="s">
        <v>180</v>
      </c>
      <c r="IY124" t="s">
        <v>47</v>
      </c>
      <c r="IZ124" t="s">
        <v>632</v>
      </c>
      <c r="JA124" t="s">
        <v>262</v>
      </c>
      <c r="JB124" t="s">
        <v>455</v>
      </c>
      <c r="JC124">
        <f>JC56</f>
        <v>0</v>
      </c>
      <c r="JD124" t="s">
        <v>180</v>
      </c>
      <c r="JE124" t="s">
        <v>47</v>
      </c>
      <c r="JF124" t="s">
        <v>632</v>
      </c>
      <c r="JG124" t="s">
        <v>262</v>
      </c>
      <c r="JH124" t="s">
        <v>455</v>
      </c>
      <c r="JI124">
        <f>JI56</f>
        <v>0</v>
      </c>
      <c r="JJ124" t="s">
        <v>180</v>
      </c>
      <c r="JK124" t="s">
        <v>47</v>
      </c>
      <c r="JL124" t="s">
        <v>632</v>
      </c>
      <c r="JM124" t="s">
        <v>262</v>
      </c>
      <c r="JN124" t="s">
        <v>455</v>
      </c>
      <c r="JO124">
        <f>JO56</f>
        <v>0</v>
      </c>
      <c r="JP124" t="s">
        <v>180</v>
      </c>
      <c r="JQ124" t="s">
        <v>47</v>
      </c>
      <c r="JR124" t="s">
        <v>632</v>
      </c>
      <c r="JS124" t="s">
        <v>262</v>
      </c>
      <c r="JT124" t="s">
        <v>455</v>
      </c>
      <c r="JU124">
        <f>JU56</f>
        <v>0</v>
      </c>
      <c r="JV124" t="s">
        <v>180</v>
      </c>
      <c r="JW124" t="s">
        <v>47</v>
      </c>
      <c r="JX124" t="s">
        <v>632</v>
      </c>
      <c r="JY124" t="s">
        <v>262</v>
      </c>
      <c r="JZ124" t="s">
        <v>455</v>
      </c>
      <c r="KA124">
        <f>KA56</f>
        <v>0</v>
      </c>
      <c r="KB124" t="s">
        <v>180</v>
      </c>
      <c r="KC124" t="s">
        <v>47</v>
      </c>
      <c r="KD124" t="s">
        <v>632</v>
      </c>
      <c r="KE124" t="s">
        <v>262</v>
      </c>
      <c r="KF124" t="s">
        <v>455</v>
      </c>
      <c r="KG124">
        <f>KG56</f>
        <v>0</v>
      </c>
      <c r="KH124" t="s">
        <v>180</v>
      </c>
      <c r="KI124" t="s">
        <v>47</v>
      </c>
      <c r="KJ124" t="s">
        <v>632</v>
      </c>
      <c r="KK124" t="s">
        <v>262</v>
      </c>
      <c r="KL124" t="s">
        <v>455</v>
      </c>
      <c r="KM124">
        <f>KM56</f>
        <v>0</v>
      </c>
      <c r="KN124" t="s">
        <v>180</v>
      </c>
      <c r="KO124" t="s">
        <v>47</v>
      </c>
      <c r="KP124" t="s">
        <v>632</v>
      </c>
      <c r="KQ124" t="s">
        <v>262</v>
      </c>
      <c r="KR124" t="s">
        <v>455</v>
      </c>
      <c r="KS124">
        <f>KS56</f>
        <v>0</v>
      </c>
      <c r="KT124" t="s">
        <v>180</v>
      </c>
      <c r="KU124" t="s">
        <v>47</v>
      </c>
      <c r="KV124" t="s">
        <v>632</v>
      </c>
      <c r="KW124" t="s">
        <v>262</v>
      </c>
      <c r="KX124" t="s">
        <v>455</v>
      </c>
      <c r="KY124">
        <f>KY56</f>
        <v>0</v>
      </c>
      <c r="KZ124" t="s">
        <v>180</v>
      </c>
      <c r="LA124" t="s">
        <v>47</v>
      </c>
      <c r="LB124" t="s">
        <v>632</v>
      </c>
      <c r="LC124" t="s">
        <v>262</v>
      </c>
      <c r="LD124" t="s">
        <v>455</v>
      </c>
      <c r="LE124">
        <f>LE56</f>
        <v>0</v>
      </c>
      <c r="LF124" t="s">
        <v>180</v>
      </c>
      <c r="LG124" t="s">
        <v>47</v>
      </c>
      <c r="LH124" t="s">
        <v>632</v>
      </c>
      <c r="LI124" t="s">
        <v>262</v>
      </c>
      <c r="LJ124" t="s">
        <v>455</v>
      </c>
      <c r="LK124">
        <f>LK56</f>
        <v>0</v>
      </c>
      <c r="LL124" t="s">
        <v>180</v>
      </c>
      <c r="LM124" t="s">
        <v>47</v>
      </c>
      <c r="LN124" t="s">
        <v>632</v>
      </c>
      <c r="LO124" t="s">
        <v>262</v>
      </c>
      <c r="LP124" t="s">
        <v>455</v>
      </c>
      <c r="LQ124">
        <f>LQ56</f>
        <v>0</v>
      </c>
      <c r="LR124" t="s">
        <v>180</v>
      </c>
      <c r="LS124" t="s">
        <v>47</v>
      </c>
      <c r="LT124" t="s">
        <v>632</v>
      </c>
      <c r="LU124" t="s">
        <v>262</v>
      </c>
      <c r="LV124" t="s">
        <v>455</v>
      </c>
      <c r="LW124">
        <f>LW56</f>
        <v>0</v>
      </c>
      <c r="LX124" t="s">
        <v>180</v>
      </c>
      <c r="LY124" t="s">
        <v>47</v>
      </c>
      <c r="LZ124" t="s">
        <v>632</v>
      </c>
      <c r="MA124" t="s">
        <v>262</v>
      </c>
      <c r="MB124" t="s">
        <v>455</v>
      </c>
      <c r="MC124">
        <f>MC56</f>
        <v>0</v>
      </c>
      <c r="MD124" t="s">
        <v>180</v>
      </c>
      <c r="ME124" t="s">
        <v>47</v>
      </c>
      <c r="MF124" t="s">
        <v>632</v>
      </c>
      <c r="MG124" t="s">
        <v>262</v>
      </c>
      <c r="MH124" t="s">
        <v>455</v>
      </c>
      <c r="MI124">
        <f>MI56</f>
        <v>0</v>
      </c>
      <c r="MJ124" t="s">
        <v>180</v>
      </c>
      <c r="MK124" t="s">
        <v>47</v>
      </c>
      <c r="ML124" t="s">
        <v>632</v>
      </c>
      <c r="MM124" t="s">
        <v>262</v>
      </c>
      <c r="MN124" t="s">
        <v>455</v>
      </c>
      <c r="MO124">
        <f>MO56</f>
        <v>0</v>
      </c>
      <c r="MP124" t="s">
        <v>180</v>
      </c>
      <c r="MQ124" t="s">
        <v>47</v>
      </c>
      <c r="MR124" t="s">
        <v>632</v>
      </c>
      <c r="MS124" t="s">
        <v>262</v>
      </c>
      <c r="MT124" t="s">
        <v>455</v>
      </c>
      <c r="MU124">
        <f>MU56</f>
        <v>0</v>
      </c>
      <c r="MV124" t="s">
        <v>180</v>
      </c>
      <c r="MW124" t="s">
        <v>47</v>
      </c>
      <c r="MX124" t="s">
        <v>632</v>
      </c>
      <c r="MY124" t="s">
        <v>262</v>
      </c>
      <c r="MZ124" t="s">
        <v>455</v>
      </c>
      <c r="NA124">
        <f>NA56</f>
        <v>0</v>
      </c>
      <c r="NB124" t="s">
        <v>180</v>
      </c>
      <c r="NC124" t="s">
        <v>47</v>
      </c>
      <c r="ND124" t="s">
        <v>632</v>
      </c>
      <c r="NE124" t="s">
        <v>262</v>
      </c>
      <c r="NF124" t="s">
        <v>455</v>
      </c>
      <c r="NG124">
        <f>NG56</f>
        <v>0</v>
      </c>
      <c r="NH124" t="s">
        <v>180</v>
      </c>
      <c r="NI124" t="s">
        <v>47</v>
      </c>
      <c r="NJ124" t="s">
        <v>632</v>
      </c>
      <c r="NK124" t="s">
        <v>262</v>
      </c>
      <c r="NL124" t="s">
        <v>455</v>
      </c>
      <c r="NM124">
        <f>NM56</f>
        <v>0</v>
      </c>
      <c r="NN124" t="s">
        <v>180</v>
      </c>
      <c r="NO124" t="s">
        <v>47</v>
      </c>
      <c r="NP124" t="s">
        <v>632</v>
      </c>
      <c r="NQ124" t="s">
        <v>262</v>
      </c>
      <c r="NR124" t="s">
        <v>455</v>
      </c>
      <c r="NS124">
        <f>NS56</f>
        <v>0</v>
      </c>
      <c r="NT124" t="s">
        <v>180</v>
      </c>
      <c r="NU124" t="s">
        <v>47</v>
      </c>
      <c r="NV124" t="s">
        <v>632</v>
      </c>
      <c r="NW124" t="s">
        <v>262</v>
      </c>
      <c r="NX124" t="s">
        <v>455</v>
      </c>
      <c r="NY124">
        <f>NY56</f>
        <v>0</v>
      </c>
      <c r="NZ124" t="s">
        <v>180</v>
      </c>
      <c r="OA124" t="s">
        <v>47</v>
      </c>
      <c r="OB124" t="s">
        <v>632</v>
      </c>
      <c r="OC124" t="s">
        <v>262</v>
      </c>
      <c r="OD124" t="s">
        <v>455</v>
      </c>
      <c r="OE124">
        <f>OE56</f>
        <v>0</v>
      </c>
      <c r="OF124" t="s">
        <v>180</v>
      </c>
      <c r="OG124" t="s">
        <v>47</v>
      </c>
      <c r="OH124" t="s">
        <v>632</v>
      </c>
      <c r="OI124" t="s">
        <v>262</v>
      </c>
      <c r="OJ124" t="s">
        <v>455</v>
      </c>
      <c r="OK124">
        <f>OK56</f>
        <v>0</v>
      </c>
      <c r="OL124" t="s">
        <v>180</v>
      </c>
      <c r="OM124" t="s">
        <v>47</v>
      </c>
      <c r="ON124" t="s">
        <v>632</v>
      </c>
      <c r="OO124" t="s">
        <v>262</v>
      </c>
      <c r="OP124" t="s">
        <v>455</v>
      </c>
      <c r="OQ124">
        <f>OQ56</f>
        <v>0</v>
      </c>
      <c r="OR124" t="s">
        <v>180</v>
      </c>
      <c r="OS124" t="s">
        <v>47</v>
      </c>
      <c r="OT124" t="s">
        <v>632</v>
      </c>
      <c r="OU124" t="s">
        <v>262</v>
      </c>
      <c r="OV124" t="s">
        <v>455</v>
      </c>
      <c r="OW124">
        <f>OW56</f>
        <v>0</v>
      </c>
      <c r="OX124" t="s">
        <v>180</v>
      </c>
      <c r="OY124" t="s">
        <v>47</v>
      </c>
      <c r="OZ124" t="s">
        <v>632</v>
      </c>
      <c r="PA124" t="s">
        <v>262</v>
      </c>
      <c r="PB124" t="s">
        <v>455</v>
      </c>
      <c r="PC124">
        <f>PC56</f>
        <v>0</v>
      </c>
      <c r="PD124" t="s">
        <v>180</v>
      </c>
      <c r="PE124" t="s">
        <v>47</v>
      </c>
      <c r="PF124" t="s">
        <v>632</v>
      </c>
      <c r="PG124" t="s">
        <v>262</v>
      </c>
      <c r="PH124" t="s">
        <v>455</v>
      </c>
      <c r="PI124">
        <f>PI56</f>
        <v>0</v>
      </c>
      <c r="PJ124" t="s">
        <v>180</v>
      </c>
      <c r="PK124" t="s">
        <v>47</v>
      </c>
      <c r="PL124" t="s">
        <v>632</v>
      </c>
      <c r="PM124" t="s">
        <v>262</v>
      </c>
      <c r="PN124" t="s">
        <v>455</v>
      </c>
      <c r="PO124">
        <f>PO56</f>
        <v>0</v>
      </c>
      <c r="PP124" t="s">
        <v>180</v>
      </c>
      <c r="PQ124" t="s">
        <v>47</v>
      </c>
      <c r="PR124" t="s">
        <v>632</v>
      </c>
      <c r="PS124" t="s">
        <v>262</v>
      </c>
      <c r="PT124" t="s">
        <v>455</v>
      </c>
      <c r="PU124">
        <f>PU56</f>
        <v>0</v>
      </c>
      <c r="PV124" t="s">
        <v>180</v>
      </c>
      <c r="PW124" t="s">
        <v>47</v>
      </c>
      <c r="PX124" t="s">
        <v>632</v>
      </c>
      <c r="PY124" t="s">
        <v>262</v>
      </c>
      <c r="PZ124" t="s">
        <v>455</v>
      </c>
      <c r="QA124">
        <f>QA56</f>
        <v>0</v>
      </c>
      <c r="QB124" t="s">
        <v>180</v>
      </c>
      <c r="QC124" t="s">
        <v>47</v>
      </c>
      <c r="QD124" t="s">
        <v>632</v>
      </c>
      <c r="QE124" t="s">
        <v>262</v>
      </c>
      <c r="QF124" t="s">
        <v>455</v>
      </c>
      <c r="QG124">
        <f>QG56</f>
        <v>0</v>
      </c>
      <c r="QH124" t="s">
        <v>180</v>
      </c>
      <c r="QI124" t="s">
        <v>47</v>
      </c>
      <c r="QJ124" t="s">
        <v>632</v>
      </c>
      <c r="QK124" t="s">
        <v>262</v>
      </c>
      <c r="QL124" t="s">
        <v>455</v>
      </c>
      <c r="QM124">
        <f>QM56</f>
        <v>0</v>
      </c>
      <c r="QN124" t="s">
        <v>180</v>
      </c>
      <c r="QO124" t="s">
        <v>47</v>
      </c>
      <c r="QP124" t="s">
        <v>632</v>
      </c>
      <c r="QQ124" t="s">
        <v>262</v>
      </c>
      <c r="QR124" t="s">
        <v>455</v>
      </c>
      <c r="QS124">
        <f>QS56</f>
        <v>0</v>
      </c>
      <c r="QT124" t="s">
        <v>180</v>
      </c>
      <c r="QU124" t="s">
        <v>47</v>
      </c>
      <c r="QV124" t="s">
        <v>632</v>
      </c>
      <c r="QW124" t="s">
        <v>262</v>
      </c>
      <c r="QX124" t="s">
        <v>455</v>
      </c>
      <c r="QY124">
        <f>QY56</f>
        <v>0</v>
      </c>
      <c r="QZ124" t="s">
        <v>180</v>
      </c>
      <c r="RA124" t="s">
        <v>47</v>
      </c>
      <c r="RB124" t="s">
        <v>632</v>
      </c>
      <c r="RC124" t="s">
        <v>262</v>
      </c>
      <c r="RD124" t="s">
        <v>455</v>
      </c>
      <c r="RE124">
        <f>RE56</f>
        <v>0</v>
      </c>
      <c r="RF124" t="s">
        <v>180</v>
      </c>
      <c r="RG124" t="s">
        <v>47</v>
      </c>
      <c r="RH124" t="s">
        <v>632</v>
      </c>
      <c r="RI124" t="s">
        <v>262</v>
      </c>
      <c r="RJ124" t="s">
        <v>455</v>
      </c>
      <c r="RK124">
        <f>RK56</f>
        <v>0</v>
      </c>
      <c r="RL124" t="s">
        <v>180</v>
      </c>
      <c r="RM124" t="s">
        <v>47</v>
      </c>
      <c r="RN124" t="s">
        <v>632</v>
      </c>
      <c r="RO124" t="s">
        <v>262</v>
      </c>
      <c r="RP124" t="s">
        <v>455</v>
      </c>
      <c r="RQ124">
        <f>RQ56</f>
        <v>0</v>
      </c>
      <c r="RR124" t="s">
        <v>180</v>
      </c>
      <c r="RS124" t="s">
        <v>47</v>
      </c>
      <c r="RT124" t="s">
        <v>632</v>
      </c>
      <c r="RU124" t="s">
        <v>262</v>
      </c>
      <c r="RV124" t="s">
        <v>455</v>
      </c>
      <c r="RW124">
        <f>RW56</f>
        <v>0</v>
      </c>
      <c r="RX124" t="s">
        <v>180</v>
      </c>
      <c r="RY124" t="s">
        <v>47</v>
      </c>
      <c r="RZ124" t="s">
        <v>632</v>
      </c>
      <c r="SA124" t="s">
        <v>262</v>
      </c>
      <c r="SB124" t="s">
        <v>455</v>
      </c>
      <c r="SC124">
        <f>SC56</f>
        <v>0</v>
      </c>
      <c r="SD124" t="s">
        <v>180</v>
      </c>
      <c r="SE124" t="s">
        <v>47</v>
      </c>
      <c r="SF124" t="s">
        <v>632</v>
      </c>
      <c r="SG124" t="s">
        <v>262</v>
      </c>
      <c r="SH124" t="s">
        <v>455</v>
      </c>
      <c r="SI124">
        <f>SI56</f>
        <v>0</v>
      </c>
      <c r="SJ124" t="s">
        <v>180</v>
      </c>
      <c r="SK124" t="s">
        <v>47</v>
      </c>
      <c r="SL124" t="s">
        <v>632</v>
      </c>
      <c r="SM124" t="s">
        <v>262</v>
      </c>
      <c r="SN124" t="s">
        <v>455</v>
      </c>
      <c r="SO124">
        <f>SO56</f>
        <v>0</v>
      </c>
      <c r="SP124" t="s">
        <v>180</v>
      </c>
      <c r="SQ124" t="s">
        <v>47</v>
      </c>
      <c r="SR124" t="s">
        <v>632</v>
      </c>
      <c r="SS124" t="s">
        <v>262</v>
      </c>
      <c r="ST124" t="s">
        <v>455</v>
      </c>
      <c r="SU124">
        <f>SU56</f>
        <v>0</v>
      </c>
      <c r="SV124" t="s">
        <v>180</v>
      </c>
      <c r="SW124" t="s">
        <v>47</v>
      </c>
      <c r="SX124" t="s">
        <v>632</v>
      </c>
      <c r="SY124" t="s">
        <v>262</v>
      </c>
      <c r="SZ124" t="s">
        <v>455</v>
      </c>
      <c r="TA124">
        <f>TA56</f>
        <v>0</v>
      </c>
      <c r="TB124" t="s">
        <v>180</v>
      </c>
      <c r="TC124" t="s">
        <v>47</v>
      </c>
      <c r="TD124" t="s">
        <v>632</v>
      </c>
      <c r="TE124" t="s">
        <v>262</v>
      </c>
      <c r="TF124" t="s">
        <v>455</v>
      </c>
      <c r="TG124">
        <f>TG56</f>
        <v>0</v>
      </c>
      <c r="TH124" t="s">
        <v>180</v>
      </c>
      <c r="TI124" t="s">
        <v>47</v>
      </c>
      <c r="TJ124" t="s">
        <v>632</v>
      </c>
      <c r="TK124" t="s">
        <v>262</v>
      </c>
      <c r="TL124" t="s">
        <v>455</v>
      </c>
      <c r="TM124">
        <f>TM56</f>
        <v>0</v>
      </c>
      <c r="TN124" t="s">
        <v>180</v>
      </c>
      <c r="TO124" t="s">
        <v>47</v>
      </c>
      <c r="TP124" t="s">
        <v>632</v>
      </c>
      <c r="TQ124" t="s">
        <v>262</v>
      </c>
      <c r="TR124" t="s">
        <v>455</v>
      </c>
      <c r="TS124">
        <f>TS56</f>
        <v>0</v>
      </c>
      <c r="TT124" t="s">
        <v>180</v>
      </c>
      <c r="TU124" t="s">
        <v>47</v>
      </c>
      <c r="TV124" t="s">
        <v>632</v>
      </c>
      <c r="TW124" t="s">
        <v>262</v>
      </c>
      <c r="TX124" t="s">
        <v>455</v>
      </c>
      <c r="TY124">
        <f>TY56</f>
        <v>0</v>
      </c>
      <c r="TZ124" t="s">
        <v>180</v>
      </c>
      <c r="UA124" t="s">
        <v>47</v>
      </c>
      <c r="UB124" t="s">
        <v>632</v>
      </c>
      <c r="UC124" t="s">
        <v>262</v>
      </c>
      <c r="UD124" t="s">
        <v>455</v>
      </c>
      <c r="UE124">
        <f>UE56</f>
        <v>0</v>
      </c>
      <c r="UF124" t="s">
        <v>180</v>
      </c>
      <c r="UG124" t="s">
        <v>47</v>
      </c>
      <c r="UH124" t="s">
        <v>632</v>
      </c>
      <c r="UI124" t="s">
        <v>262</v>
      </c>
      <c r="UJ124" t="s">
        <v>455</v>
      </c>
      <c r="UK124">
        <f>UK56</f>
        <v>0</v>
      </c>
      <c r="UL124" t="s">
        <v>180</v>
      </c>
      <c r="UM124" t="s">
        <v>47</v>
      </c>
      <c r="UN124" t="s">
        <v>632</v>
      </c>
      <c r="UO124" t="s">
        <v>262</v>
      </c>
      <c r="UP124" t="s">
        <v>455</v>
      </c>
      <c r="UQ124">
        <f>UQ56</f>
        <v>0</v>
      </c>
      <c r="UR124" t="s">
        <v>180</v>
      </c>
      <c r="US124" t="s">
        <v>47</v>
      </c>
      <c r="UT124" t="s">
        <v>632</v>
      </c>
      <c r="UU124" t="s">
        <v>262</v>
      </c>
      <c r="UV124" t="s">
        <v>455</v>
      </c>
      <c r="UW124">
        <f>UW56</f>
        <v>0</v>
      </c>
      <c r="UX124" t="s">
        <v>180</v>
      </c>
      <c r="UY124" t="s">
        <v>47</v>
      </c>
      <c r="UZ124" t="s">
        <v>632</v>
      </c>
      <c r="VA124" t="s">
        <v>262</v>
      </c>
      <c r="VB124" t="s">
        <v>455</v>
      </c>
      <c r="VC124">
        <f>VC56</f>
        <v>0</v>
      </c>
      <c r="VD124" t="s">
        <v>180</v>
      </c>
      <c r="VE124" t="s">
        <v>47</v>
      </c>
      <c r="VF124" t="s">
        <v>632</v>
      </c>
      <c r="VG124" t="s">
        <v>262</v>
      </c>
      <c r="VH124" t="s">
        <v>455</v>
      </c>
      <c r="VI124">
        <f>VI56</f>
        <v>0</v>
      </c>
      <c r="VJ124" t="s">
        <v>180</v>
      </c>
      <c r="VK124" t="s">
        <v>47</v>
      </c>
      <c r="VL124" t="s">
        <v>632</v>
      </c>
      <c r="VM124" t="s">
        <v>262</v>
      </c>
      <c r="VN124" t="s">
        <v>455</v>
      </c>
      <c r="VO124">
        <f>VO56</f>
        <v>0</v>
      </c>
      <c r="VP124" t="s">
        <v>180</v>
      </c>
      <c r="VQ124" t="s">
        <v>47</v>
      </c>
      <c r="VR124" t="s">
        <v>632</v>
      </c>
      <c r="VS124" t="s">
        <v>262</v>
      </c>
      <c r="VT124" t="s">
        <v>455</v>
      </c>
      <c r="VU124">
        <f>VU56</f>
        <v>0</v>
      </c>
      <c r="VV124" t="s">
        <v>180</v>
      </c>
      <c r="VW124" t="s">
        <v>47</v>
      </c>
      <c r="VX124" t="s">
        <v>632</v>
      </c>
      <c r="VY124" t="s">
        <v>262</v>
      </c>
      <c r="VZ124" t="s">
        <v>455</v>
      </c>
      <c r="WA124">
        <f>WA56</f>
        <v>0</v>
      </c>
      <c r="WB124" t="s">
        <v>180</v>
      </c>
      <c r="WC124" t="s">
        <v>47</v>
      </c>
      <c r="WD124" t="s">
        <v>632</v>
      </c>
      <c r="WE124" t="s">
        <v>262</v>
      </c>
      <c r="WF124" t="s">
        <v>455</v>
      </c>
      <c r="WG124">
        <f>WG56</f>
        <v>0</v>
      </c>
      <c r="WH124" t="s">
        <v>180</v>
      </c>
      <c r="WI124" t="s">
        <v>47</v>
      </c>
      <c r="WJ124" t="s">
        <v>632</v>
      </c>
      <c r="WK124" t="s">
        <v>262</v>
      </c>
      <c r="WL124" t="s">
        <v>455</v>
      </c>
      <c r="WM124">
        <f>WM56</f>
        <v>0</v>
      </c>
      <c r="WN124" t="s">
        <v>180</v>
      </c>
      <c r="WO124" t="s">
        <v>47</v>
      </c>
      <c r="WP124" t="s">
        <v>632</v>
      </c>
      <c r="WQ124" t="s">
        <v>262</v>
      </c>
      <c r="WR124" t="s">
        <v>455</v>
      </c>
      <c r="WS124">
        <f>WS56</f>
        <v>0</v>
      </c>
      <c r="WT124" t="s">
        <v>180</v>
      </c>
      <c r="WU124" t="s">
        <v>47</v>
      </c>
      <c r="WV124" t="s">
        <v>632</v>
      </c>
      <c r="WW124" t="s">
        <v>262</v>
      </c>
      <c r="WX124" t="s">
        <v>455</v>
      </c>
      <c r="WY124">
        <f>WY56</f>
        <v>0</v>
      </c>
      <c r="WZ124" t="s">
        <v>180</v>
      </c>
      <c r="XA124" t="s">
        <v>47</v>
      </c>
      <c r="XB124" t="s">
        <v>632</v>
      </c>
      <c r="XC124" t="s">
        <v>262</v>
      </c>
      <c r="XD124" t="s">
        <v>455</v>
      </c>
      <c r="XE124">
        <f>XE56</f>
        <v>0</v>
      </c>
      <c r="XF124" t="s">
        <v>180</v>
      </c>
      <c r="XG124" t="s">
        <v>47</v>
      </c>
      <c r="XH124" t="s">
        <v>632</v>
      </c>
      <c r="XI124" t="s">
        <v>262</v>
      </c>
      <c r="XJ124" t="s">
        <v>455</v>
      </c>
      <c r="XK124">
        <f>XK56</f>
        <v>0</v>
      </c>
      <c r="XL124" t="s">
        <v>180</v>
      </c>
      <c r="XM124" t="s">
        <v>47</v>
      </c>
      <c r="XN124" t="s">
        <v>632</v>
      </c>
      <c r="XO124" t="s">
        <v>262</v>
      </c>
      <c r="XP124" t="s">
        <v>455</v>
      </c>
      <c r="XQ124">
        <f>XQ56</f>
        <v>0</v>
      </c>
      <c r="XR124" t="s">
        <v>180</v>
      </c>
      <c r="XS124" t="s">
        <v>47</v>
      </c>
      <c r="XT124" t="s">
        <v>632</v>
      </c>
      <c r="XU124" t="s">
        <v>262</v>
      </c>
      <c r="XV124" t="s">
        <v>455</v>
      </c>
      <c r="XW124">
        <f>XW56</f>
        <v>0</v>
      </c>
      <c r="XX124" t="s">
        <v>180</v>
      </c>
      <c r="XY124" t="s">
        <v>47</v>
      </c>
      <c r="XZ124" t="s">
        <v>632</v>
      </c>
      <c r="YA124" t="s">
        <v>262</v>
      </c>
      <c r="YB124" t="s">
        <v>455</v>
      </c>
      <c r="YC124">
        <f>YC56</f>
        <v>0</v>
      </c>
      <c r="YD124" t="s">
        <v>180</v>
      </c>
      <c r="YE124" t="s">
        <v>47</v>
      </c>
      <c r="YF124" t="s">
        <v>632</v>
      </c>
      <c r="YG124" t="s">
        <v>262</v>
      </c>
      <c r="YH124" t="s">
        <v>455</v>
      </c>
      <c r="YI124">
        <f>YI56</f>
        <v>0</v>
      </c>
      <c r="YJ124" t="s">
        <v>180</v>
      </c>
      <c r="YK124" t="s">
        <v>47</v>
      </c>
      <c r="YL124" t="s">
        <v>632</v>
      </c>
      <c r="YM124" t="s">
        <v>262</v>
      </c>
      <c r="YN124" t="s">
        <v>455</v>
      </c>
      <c r="YO124">
        <f>YO56</f>
        <v>0</v>
      </c>
      <c r="YP124" t="s">
        <v>180</v>
      </c>
      <c r="YQ124" t="s">
        <v>47</v>
      </c>
      <c r="YR124" t="s">
        <v>632</v>
      </c>
      <c r="YS124" t="s">
        <v>262</v>
      </c>
      <c r="YT124" t="s">
        <v>455</v>
      </c>
      <c r="YU124">
        <f>YU56</f>
        <v>0</v>
      </c>
      <c r="YV124" t="s">
        <v>180</v>
      </c>
      <c r="YW124" t="s">
        <v>47</v>
      </c>
      <c r="YX124" t="s">
        <v>632</v>
      </c>
      <c r="YY124" t="s">
        <v>262</v>
      </c>
      <c r="YZ124" t="s">
        <v>455</v>
      </c>
      <c r="ZA124">
        <f>ZA56</f>
        <v>0</v>
      </c>
      <c r="ZB124" t="s">
        <v>180</v>
      </c>
      <c r="ZC124" t="s">
        <v>47</v>
      </c>
      <c r="ZD124" t="s">
        <v>632</v>
      </c>
      <c r="ZE124" t="s">
        <v>262</v>
      </c>
      <c r="ZF124" t="s">
        <v>455</v>
      </c>
      <c r="ZG124">
        <f>ZG56</f>
        <v>0</v>
      </c>
      <c r="ZH124" t="s">
        <v>180</v>
      </c>
      <c r="ZI124" t="s">
        <v>47</v>
      </c>
      <c r="ZJ124" t="s">
        <v>632</v>
      </c>
      <c r="ZK124" t="s">
        <v>262</v>
      </c>
      <c r="ZL124" t="s">
        <v>455</v>
      </c>
      <c r="ZM124">
        <f>ZM56</f>
        <v>0</v>
      </c>
      <c r="ZN124" t="s">
        <v>180</v>
      </c>
      <c r="ZO124" t="s">
        <v>47</v>
      </c>
      <c r="ZP124" t="s">
        <v>632</v>
      </c>
      <c r="ZQ124" t="s">
        <v>262</v>
      </c>
      <c r="ZR124" t="s">
        <v>455</v>
      </c>
      <c r="ZS124">
        <f>ZS56</f>
        <v>0</v>
      </c>
      <c r="ZT124" t="s">
        <v>180</v>
      </c>
      <c r="ZU124" t="s">
        <v>47</v>
      </c>
      <c r="ZV124" t="s">
        <v>632</v>
      </c>
      <c r="ZW124" t="s">
        <v>262</v>
      </c>
      <c r="ZX124" t="s">
        <v>455</v>
      </c>
      <c r="ZY124">
        <f>ZY56</f>
        <v>0</v>
      </c>
      <c r="ZZ124" t="s">
        <v>180</v>
      </c>
      <c r="AAA124" t="s">
        <v>47</v>
      </c>
      <c r="AAB124" t="s">
        <v>632</v>
      </c>
      <c r="AAC124" t="s">
        <v>262</v>
      </c>
      <c r="AAD124" t="s">
        <v>455</v>
      </c>
      <c r="AAE124">
        <f>AAE56</f>
        <v>0</v>
      </c>
      <c r="AAF124" t="s">
        <v>180</v>
      </c>
      <c r="AAG124" t="s">
        <v>47</v>
      </c>
      <c r="AAH124" t="s">
        <v>632</v>
      </c>
      <c r="AAI124" t="s">
        <v>262</v>
      </c>
      <c r="AAJ124" t="s">
        <v>455</v>
      </c>
      <c r="AAK124">
        <f>AAK56</f>
        <v>0</v>
      </c>
      <c r="AAL124" t="s">
        <v>180</v>
      </c>
      <c r="AAM124" t="s">
        <v>47</v>
      </c>
      <c r="AAN124" t="s">
        <v>632</v>
      </c>
      <c r="AAO124" t="s">
        <v>262</v>
      </c>
      <c r="AAP124" t="s">
        <v>455</v>
      </c>
      <c r="AAQ124">
        <f>AAQ56</f>
        <v>0</v>
      </c>
      <c r="AAR124" t="s">
        <v>180</v>
      </c>
      <c r="AAS124" t="s">
        <v>47</v>
      </c>
      <c r="AAT124" t="s">
        <v>632</v>
      </c>
      <c r="AAU124" t="s">
        <v>262</v>
      </c>
      <c r="AAV124" t="s">
        <v>455</v>
      </c>
      <c r="AAW124">
        <f>AAW56</f>
        <v>0</v>
      </c>
      <c r="AAX124" t="s">
        <v>180</v>
      </c>
      <c r="AAY124" t="s">
        <v>47</v>
      </c>
      <c r="AAZ124" t="s">
        <v>632</v>
      </c>
      <c r="ABA124" t="s">
        <v>262</v>
      </c>
      <c r="ABB124" t="s">
        <v>455</v>
      </c>
      <c r="ABC124">
        <f>ABC56</f>
        <v>0</v>
      </c>
      <c r="ABD124" t="s">
        <v>180</v>
      </c>
      <c r="ABE124" t="s">
        <v>47</v>
      </c>
      <c r="ABF124" t="s">
        <v>632</v>
      </c>
      <c r="ABG124" t="s">
        <v>262</v>
      </c>
      <c r="ABH124" t="s">
        <v>455</v>
      </c>
      <c r="ABI124">
        <f>ABI56</f>
        <v>0</v>
      </c>
      <c r="ABJ124" t="s">
        <v>180</v>
      </c>
      <c r="ABK124" t="s">
        <v>47</v>
      </c>
      <c r="ABL124" t="s">
        <v>632</v>
      </c>
      <c r="ABM124" t="s">
        <v>262</v>
      </c>
      <c r="ABN124" t="s">
        <v>455</v>
      </c>
      <c r="ABO124">
        <f>ABO56</f>
        <v>0</v>
      </c>
      <c r="ABP124" t="s">
        <v>180</v>
      </c>
      <c r="ABQ124" t="s">
        <v>47</v>
      </c>
      <c r="ABR124" t="s">
        <v>632</v>
      </c>
      <c r="ABS124" t="s">
        <v>262</v>
      </c>
      <c r="ABT124" t="s">
        <v>455</v>
      </c>
      <c r="ABU124">
        <f>ABU56</f>
        <v>0</v>
      </c>
      <c r="ABV124" t="s">
        <v>180</v>
      </c>
      <c r="ABW124" t="s">
        <v>47</v>
      </c>
      <c r="ABX124" t="s">
        <v>632</v>
      </c>
      <c r="ABY124" t="s">
        <v>262</v>
      </c>
      <c r="ABZ124" t="s">
        <v>455</v>
      </c>
      <c r="ACA124">
        <f>ACA56</f>
        <v>0</v>
      </c>
      <c r="ACB124" t="s">
        <v>180</v>
      </c>
      <c r="ACC124" t="s">
        <v>47</v>
      </c>
      <c r="ACD124" t="s">
        <v>632</v>
      </c>
      <c r="ACE124" t="s">
        <v>262</v>
      </c>
      <c r="ACF124" t="s">
        <v>455</v>
      </c>
      <c r="ACG124">
        <f>ACG56</f>
        <v>0</v>
      </c>
      <c r="ACH124" t="s">
        <v>180</v>
      </c>
      <c r="ACI124" t="s">
        <v>47</v>
      </c>
      <c r="ACJ124" t="s">
        <v>632</v>
      </c>
      <c r="ACK124" t="s">
        <v>262</v>
      </c>
      <c r="ACL124" t="s">
        <v>455</v>
      </c>
      <c r="ACM124">
        <f>ACM56</f>
        <v>0</v>
      </c>
      <c r="ACN124" t="s">
        <v>180</v>
      </c>
      <c r="ACO124" t="s">
        <v>47</v>
      </c>
      <c r="ACP124" t="s">
        <v>632</v>
      </c>
      <c r="ACQ124" t="s">
        <v>262</v>
      </c>
      <c r="ACR124" t="s">
        <v>455</v>
      </c>
      <c r="ACS124">
        <f>ACS56</f>
        <v>0</v>
      </c>
      <c r="ACT124" t="s">
        <v>180</v>
      </c>
      <c r="ACU124" t="s">
        <v>47</v>
      </c>
      <c r="ACV124" t="s">
        <v>632</v>
      </c>
      <c r="ACW124" t="s">
        <v>262</v>
      </c>
      <c r="ACX124" t="s">
        <v>455</v>
      </c>
      <c r="ACY124">
        <f>ACY56</f>
        <v>0</v>
      </c>
      <c r="ACZ124" t="s">
        <v>180</v>
      </c>
      <c r="ADA124" t="s">
        <v>47</v>
      </c>
      <c r="ADB124" t="s">
        <v>632</v>
      </c>
      <c r="ADC124" t="s">
        <v>262</v>
      </c>
      <c r="ADD124" t="s">
        <v>455</v>
      </c>
      <c r="ADE124">
        <f>ADE56</f>
        <v>0</v>
      </c>
      <c r="ADF124" t="s">
        <v>180</v>
      </c>
      <c r="ADG124" t="s">
        <v>47</v>
      </c>
      <c r="ADH124" t="s">
        <v>632</v>
      </c>
      <c r="ADI124" t="s">
        <v>262</v>
      </c>
      <c r="ADJ124" t="s">
        <v>455</v>
      </c>
      <c r="ADK124">
        <f>ADK56</f>
        <v>0</v>
      </c>
      <c r="ADL124" t="s">
        <v>180</v>
      </c>
      <c r="ADM124" t="s">
        <v>47</v>
      </c>
      <c r="ADN124" t="s">
        <v>632</v>
      </c>
      <c r="ADO124" t="s">
        <v>262</v>
      </c>
      <c r="ADP124" t="s">
        <v>455</v>
      </c>
      <c r="ADQ124">
        <f>ADQ56</f>
        <v>0</v>
      </c>
      <c r="ADR124" t="s">
        <v>180</v>
      </c>
      <c r="ADS124" t="s">
        <v>47</v>
      </c>
      <c r="ADT124" t="s">
        <v>632</v>
      </c>
      <c r="ADU124" t="s">
        <v>262</v>
      </c>
      <c r="ADV124" t="s">
        <v>455</v>
      </c>
      <c r="ADW124">
        <f>ADW56</f>
        <v>0</v>
      </c>
      <c r="ADX124" t="s">
        <v>180</v>
      </c>
      <c r="ADY124" t="s">
        <v>47</v>
      </c>
      <c r="ADZ124" t="s">
        <v>632</v>
      </c>
      <c r="AEA124" t="s">
        <v>262</v>
      </c>
      <c r="AEB124" t="s">
        <v>455</v>
      </c>
      <c r="AEC124">
        <f>AEC56</f>
        <v>0</v>
      </c>
      <c r="AED124" t="s">
        <v>180</v>
      </c>
      <c r="AEE124" t="s">
        <v>47</v>
      </c>
      <c r="AEF124" t="s">
        <v>632</v>
      </c>
      <c r="AEG124" t="s">
        <v>262</v>
      </c>
      <c r="AEH124" t="s">
        <v>455</v>
      </c>
      <c r="AEI124">
        <f>AEI56</f>
        <v>0</v>
      </c>
      <c r="AEJ124" t="s">
        <v>180</v>
      </c>
      <c r="AEK124" t="s">
        <v>47</v>
      </c>
      <c r="AEL124" t="s">
        <v>632</v>
      </c>
      <c r="AEM124" t="s">
        <v>262</v>
      </c>
      <c r="AEN124" t="s">
        <v>455</v>
      </c>
      <c r="AEO124">
        <f>AEO56</f>
        <v>0</v>
      </c>
      <c r="AEP124" t="s">
        <v>180</v>
      </c>
      <c r="AEQ124" t="s">
        <v>47</v>
      </c>
      <c r="AER124" t="s">
        <v>632</v>
      </c>
      <c r="AES124" t="s">
        <v>262</v>
      </c>
      <c r="AET124" t="s">
        <v>455</v>
      </c>
      <c r="AEU124">
        <f>AEU56</f>
        <v>0</v>
      </c>
      <c r="AEV124" t="s">
        <v>180</v>
      </c>
      <c r="AEW124" t="s">
        <v>47</v>
      </c>
      <c r="AEX124" t="s">
        <v>632</v>
      </c>
      <c r="AEY124" t="s">
        <v>262</v>
      </c>
      <c r="AEZ124" t="s">
        <v>455</v>
      </c>
      <c r="AFA124">
        <f>AFA56</f>
        <v>0</v>
      </c>
      <c r="AFB124" t="s">
        <v>180</v>
      </c>
      <c r="AFC124" t="s">
        <v>47</v>
      </c>
      <c r="AFD124" t="s">
        <v>632</v>
      </c>
      <c r="AFE124" t="s">
        <v>262</v>
      </c>
      <c r="AFF124" t="s">
        <v>455</v>
      </c>
      <c r="AFG124">
        <f>AFG56</f>
        <v>0</v>
      </c>
      <c r="AFH124" t="s">
        <v>180</v>
      </c>
      <c r="AFI124" t="s">
        <v>47</v>
      </c>
      <c r="AFJ124" t="s">
        <v>632</v>
      </c>
      <c r="AFK124" t="s">
        <v>262</v>
      </c>
      <c r="AFL124" t="s">
        <v>455</v>
      </c>
      <c r="AFM124">
        <f>AFM56</f>
        <v>0</v>
      </c>
      <c r="AFN124" t="s">
        <v>180</v>
      </c>
      <c r="AFO124" t="s">
        <v>47</v>
      </c>
      <c r="AFP124" t="s">
        <v>632</v>
      </c>
      <c r="AFQ124" t="s">
        <v>262</v>
      </c>
      <c r="AFR124" t="s">
        <v>455</v>
      </c>
      <c r="AFS124">
        <f>AFS56</f>
        <v>0</v>
      </c>
      <c r="AFT124" t="s">
        <v>180</v>
      </c>
      <c r="AFU124" t="s">
        <v>47</v>
      </c>
      <c r="AFV124" t="s">
        <v>632</v>
      </c>
      <c r="AFW124" t="s">
        <v>262</v>
      </c>
      <c r="AFX124" t="s">
        <v>455</v>
      </c>
      <c r="AFY124">
        <f>AFY56</f>
        <v>0</v>
      </c>
      <c r="AFZ124" t="s">
        <v>180</v>
      </c>
      <c r="AGA124" t="s">
        <v>47</v>
      </c>
      <c r="AGB124" t="s">
        <v>632</v>
      </c>
      <c r="AGC124" t="s">
        <v>262</v>
      </c>
      <c r="AGD124" t="s">
        <v>455</v>
      </c>
      <c r="AGE124">
        <f>AGE56</f>
        <v>0</v>
      </c>
      <c r="AGF124" t="s">
        <v>180</v>
      </c>
      <c r="AGG124" t="s">
        <v>47</v>
      </c>
      <c r="AGH124" t="s">
        <v>632</v>
      </c>
      <c r="AGI124" t="s">
        <v>262</v>
      </c>
      <c r="AGJ124" t="s">
        <v>455</v>
      </c>
      <c r="AGK124">
        <f>AGK56</f>
        <v>0</v>
      </c>
      <c r="AGL124" t="s">
        <v>180</v>
      </c>
      <c r="AGM124" t="s">
        <v>47</v>
      </c>
      <c r="AGN124" t="s">
        <v>632</v>
      </c>
      <c r="AGO124" t="s">
        <v>262</v>
      </c>
      <c r="AGP124" t="s">
        <v>455</v>
      </c>
      <c r="AGQ124">
        <f>AGQ56</f>
        <v>0</v>
      </c>
      <c r="AGR124" t="s">
        <v>180</v>
      </c>
      <c r="AGS124" t="s">
        <v>47</v>
      </c>
      <c r="AGT124" t="s">
        <v>632</v>
      </c>
      <c r="AGU124" t="s">
        <v>262</v>
      </c>
      <c r="AGV124" t="s">
        <v>455</v>
      </c>
      <c r="AGW124">
        <f>AGW56</f>
        <v>0</v>
      </c>
      <c r="AGX124" t="s">
        <v>180</v>
      </c>
      <c r="AGY124" t="s">
        <v>47</v>
      </c>
      <c r="AGZ124" t="s">
        <v>632</v>
      </c>
      <c r="AHA124" t="s">
        <v>262</v>
      </c>
      <c r="AHB124" t="s">
        <v>455</v>
      </c>
      <c r="AHC124">
        <f>AHC56</f>
        <v>0</v>
      </c>
      <c r="AHD124" t="s">
        <v>180</v>
      </c>
      <c r="AHE124" t="s">
        <v>47</v>
      </c>
      <c r="AHF124" t="s">
        <v>632</v>
      </c>
      <c r="AHG124" t="s">
        <v>262</v>
      </c>
      <c r="AHH124" t="s">
        <v>455</v>
      </c>
      <c r="AHI124">
        <f>AHI56</f>
        <v>0</v>
      </c>
      <c r="AHJ124" t="s">
        <v>180</v>
      </c>
      <c r="AHK124" t="s">
        <v>47</v>
      </c>
      <c r="AHL124" t="s">
        <v>632</v>
      </c>
      <c r="AHM124" t="s">
        <v>262</v>
      </c>
      <c r="AHN124" t="s">
        <v>455</v>
      </c>
      <c r="AHO124">
        <f>AHO56</f>
        <v>0</v>
      </c>
      <c r="AHP124" t="s">
        <v>180</v>
      </c>
      <c r="AHQ124" t="s">
        <v>47</v>
      </c>
      <c r="AHR124" t="s">
        <v>632</v>
      </c>
      <c r="AHS124" t="s">
        <v>262</v>
      </c>
      <c r="AHT124" t="s">
        <v>455</v>
      </c>
      <c r="AHU124">
        <f>AHU56</f>
        <v>0</v>
      </c>
      <c r="AHV124" t="s">
        <v>180</v>
      </c>
      <c r="AHW124" t="s">
        <v>47</v>
      </c>
      <c r="AHX124" t="s">
        <v>632</v>
      </c>
      <c r="AHY124" t="s">
        <v>262</v>
      </c>
      <c r="AHZ124" t="s">
        <v>455</v>
      </c>
      <c r="AIA124">
        <f>AIA56</f>
        <v>0</v>
      </c>
      <c r="AIB124" t="s">
        <v>180</v>
      </c>
      <c r="AIC124" t="s">
        <v>47</v>
      </c>
      <c r="AID124" t="s">
        <v>632</v>
      </c>
      <c r="AIE124" t="s">
        <v>262</v>
      </c>
      <c r="AIF124" t="s">
        <v>455</v>
      </c>
      <c r="AIG124">
        <f>AIG56</f>
        <v>0</v>
      </c>
      <c r="AIH124" t="s">
        <v>180</v>
      </c>
      <c r="AII124" t="s">
        <v>47</v>
      </c>
      <c r="AIJ124" t="s">
        <v>632</v>
      </c>
      <c r="AIK124" t="s">
        <v>262</v>
      </c>
      <c r="AIL124" t="s">
        <v>455</v>
      </c>
      <c r="AIM124">
        <f>AIM56</f>
        <v>0</v>
      </c>
      <c r="AIN124" t="s">
        <v>180</v>
      </c>
      <c r="AIO124" t="s">
        <v>47</v>
      </c>
      <c r="AIP124" t="s">
        <v>632</v>
      </c>
      <c r="AIQ124" t="s">
        <v>262</v>
      </c>
      <c r="AIR124" t="s">
        <v>455</v>
      </c>
      <c r="AIS124">
        <f>AIS56</f>
        <v>0</v>
      </c>
      <c r="AIT124" t="s">
        <v>180</v>
      </c>
      <c r="AIU124" t="s">
        <v>47</v>
      </c>
      <c r="AIV124" t="s">
        <v>632</v>
      </c>
      <c r="AIW124" t="s">
        <v>262</v>
      </c>
      <c r="AIX124" t="s">
        <v>455</v>
      </c>
      <c r="AIY124">
        <f>AIY56</f>
        <v>0</v>
      </c>
      <c r="AIZ124" t="s">
        <v>180</v>
      </c>
      <c r="AJA124" t="s">
        <v>47</v>
      </c>
      <c r="AJB124" t="s">
        <v>632</v>
      </c>
      <c r="AJC124" t="s">
        <v>262</v>
      </c>
      <c r="AJD124" t="s">
        <v>455</v>
      </c>
      <c r="AJE124">
        <f>AJE56</f>
        <v>0</v>
      </c>
      <c r="AJF124" t="s">
        <v>180</v>
      </c>
      <c r="AJG124" t="s">
        <v>47</v>
      </c>
      <c r="AJH124" t="s">
        <v>632</v>
      </c>
      <c r="AJI124" t="s">
        <v>262</v>
      </c>
      <c r="AJJ124" t="s">
        <v>455</v>
      </c>
      <c r="AJK124">
        <f>AJK56</f>
        <v>0</v>
      </c>
      <c r="AJL124" t="s">
        <v>180</v>
      </c>
      <c r="AJM124" t="s">
        <v>47</v>
      </c>
      <c r="AJN124" t="s">
        <v>632</v>
      </c>
      <c r="AJO124" t="s">
        <v>262</v>
      </c>
      <c r="AJP124" t="s">
        <v>455</v>
      </c>
      <c r="AJQ124">
        <f>AJQ56</f>
        <v>0</v>
      </c>
      <c r="AJR124" t="s">
        <v>180</v>
      </c>
      <c r="AJS124" t="s">
        <v>47</v>
      </c>
      <c r="AJT124" t="s">
        <v>632</v>
      </c>
      <c r="AJU124" t="s">
        <v>262</v>
      </c>
      <c r="AJV124" t="s">
        <v>455</v>
      </c>
      <c r="AJW124">
        <f>AJW56</f>
        <v>0</v>
      </c>
      <c r="AJX124" t="s">
        <v>180</v>
      </c>
      <c r="AJY124" t="s">
        <v>47</v>
      </c>
      <c r="AJZ124" t="s">
        <v>632</v>
      </c>
      <c r="AKA124" t="s">
        <v>262</v>
      </c>
      <c r="AKB124" t="s">
        <v>455</v>
      </c>
      <c r="AKC124">
        <f>AKC56</f>
        <v>0</v>
      </c>
      <c r="AKD124" t="s">
        <v>180</v>
      </c>
      <c r="AKE124" t="s">
        <v>47</v>
      </c>
      <c r="AKF124" t="s">
        <v>632</v>
      </c>
      <c r="AKG124" t="s">
        <v>262</v>
      </c>
      <c r="AKH124" t="s">
        <v>455</v>
      </c>
      <c r="AKI124">
        <f>AKI56</f>
        <v>0</v>
      </c>
      <c r="AKJ124" t="s">
        <v>180</v>
      </c>
      <c r="AKK124" t="s">
        <v>47</v>
      </c>
      <c r="AKL124" t="s">
        <v>632</v>
      </c>
      <c r="AKM124" t="s">
        <v>262</v>
      </c>
      <c r="AKN124" t="s">
        <v>455</v>
      </c>
      <c r="AKO124">
        <f>AKO56</f>
        <v>0</v>
      </c>
      <c r="AKP124" t="s">
        <v>180</v>
      </c>
      <c r="AKQ124" t="s">
        <v>47</v>
      </c>
      <c r="AKR124" t="s">
        <v>632</v>
      </c>
      <c r="AKS124" t="s">
        <v>262</v>
      </c>
      <c r="AKT124" t="s">
        <v>455</v>
      </c>
      <c r="AKU124">
        <f>AKU56</f>
        <v>0</v>
      </c>
      <c r="AKV124" t="s">
        <v>180</v>
      </c>
      <c r="AKW124" t="s">
        <v>47</v>
      </c>
      <c r="AKX124" t="s">
        <v>632</v>
      </c>
      <c r="AKY124" t="s">
        <v>262</v>
      </c>
      <c r="AKZ124" t="s">
        <v>455</v>
      </c>
      <c r="ALA124">
        <f>ALA56</f>
        <v>0</v>
      </c>
      <c r="ALB124" t="s">
        <v>180</v>
      </c>
      <c r="ALC124" t="s">
        <v>47</v>
      </c>
      <c r="ALD124" t="s">
        <v>632</v>
      </c>
      <c r="ALE124" t="s">
        <v>262</v>
      </c>
      <c r="ALF124" t="s">
        <v>455</v>
      </c>
      <c r="ALG124">
        <f>ALG56</f>
        <v>0</v>
      </c>
      <c r="ALH124" t="s">
        <v>180</v>
      </c>
      <c r="ALI124" t="s">
        <v>47</v>
      </c>
      <c r="ALJ124" t="s">
        <v>632</v>
      </c>
      <c r="ALK124" t="s">
        <v>262</v>
      </c>
      <c r="ALL124" t="s">
        <v>455</v>
      </c>
      <c r="ALM124">
        <f>ALM56</f>
        <v>0</v>
      </c>
      <c r="ALN124" t="s">
        <v>180</v>
      </c>
      <c r="ALO124" t="s">
        <v>47</v>
      </c>
      <c r="ALP124" t="s">
        <v>632</v>
      </c>
      <c r="ALQ124" t="s">
        <v>262</v>
      </c>
      <c r="ALR124" t="s">
        <v>455</v>
      </c>
      <c r="ALS124">
        <f>ALS56</f>
        <v>0</v>
      </c>
      <c r="ALT124" t="s">
        <v>180</v>
      </c>
      <c r="ALU124" t="s">
        <v>47</v>
      </c>
      <c r="ALV124" t="s">
        <v>632</v>
      </c>
      <c r="ALW124" t="s">
        <v>262</v>
      </c>
      <c r="ALX124" t="s">
        <v>455</v>
      </c>
      <c r="ALY124">
        <f>ALY56</f>
        <v>0</v>
      </c>
      <c r="ALZ124" t="s">
        <v>180</v>
      </c>
      <c r="AMA124" t="s">
        <v>47</v>
      </c>
      <c r="AMB124" t="s">
        <v>632</v>
      </c>
      <c r="AMC124" t="s">
        <v>262</v>
      </c>
      <c r="AMD124" t="s">
        <v>455</v>
      </c>
      <c r="AME124">
        <f>AME56</f>
        <v>0</v>
      </c>
      <c r="AMF124" t="s">
        <v>180</v>
      </c>
      <c r="AMG124" t="s">
        <v>47</v>
      </c>
      <c r="AMH124" t="s">
        <v>632</v>
      </c>
      <c r="AMI124" t="s">
        <v>262</v>
      </c>
      <c r="AMJ124" t="s">
        <v>455</v>
      </c>
      <c r="AMK124">
        <f>AMK56</f>
        <v>0</v>
      </c>
      <c r="AML124" t="s">
        <v>180</v>
      </c>
      <c r="AMM124" t="s">
        <v>47</v>
      </c>
      <c r="AMN124" t="s">
        <v>632</v>
      </c>
      <c r="AMO124" t="s">
        <v>262</v>
      </c>
      <c r="AMP124" t="s">
        <v>455</v>
      </c>
      <c r="AMQ124">
        <f>AMQ56</f>
        <v>0</v>
      </c>
      <c r="AMR124" t="s">
        <v>180</v>
      </c>
      <c r="AMS124" t="s">
        <v>47</v>
      </c>
      <c r="AMT124" t="s">
        <v>632</v>
      </c>
      <c r="AMU124" t="s">
        <v>262</v>
      </c>
      <c r="AMV124" t="s">
        <v>455</v>
      </c>
      <c r="AMW124">
        <f>AMW56</f>
        <v>0</v>
      </c>
      <c r="AMX124" t="s">
        <v>180</v>
      </c>
      <c r="AMY124" t="s">
        <v>47</v>
      </c>
      <c r="AMZ124" t="s">
        <v>632</v>
      </c>
      <c r="ANA124" t="s">
        <v>262</v>
      </c>
      <c r="ANB124" t="s">
        <v>455</v>
      </c>
      <c r="ANC124">
        <f>ANC56</f>
        <v>0</v>
      </c>
      <c r="AND124" t="s">
        <v>180</v>
      </c>
      <c r="ANE124" t="s">
        <v>47</v>
      </c>
      <c r="ANF124" t="s">
        <v>632</v>
      </c>
      <c r="ANG124" t="s">
        <v>262</v>
      </c>
      <c r="ANH124" t="s">
        <v>455</v>
      </c>
      <c r="ANI124">
        <f>ANI56</f>
        <v>0</v>
      </c>
      <c r="ANJ124" t="s">
        <v>180</v>
      </c>
      <c r="ANK124" t="s">
        <v>47</v>
      </c>
      <c r="ANL124" t="s">
        <v>632</v>
      </c>
      <c r="ANM124" t="s">
        <v>262</v>
      </c>
      <c r="ANN124" t="s">
        <v>455</v>
      </c>
      <c r="ANO124">
        <f>ANO56</f>
        <v>0</v>
      </c>
      <c r="ANP124" t="s">
        <v>180</v>
      </c>
      <c r="ANQ124" t="s">
        <v>47</v>
      </c>
      <c r="ANR124" t="s">
        <v>632</v>
      </c>
      <c r="ANS124" t="s">
        <v>262</v>
      </c>
      <c r="ANT124" t="s">
        <v>455</v>
      </c>
      <c r="ANU124">
        <f>ANU56</f>
        <v>0</v>
      </c>
      <c r="ANV124" t="s">
        <v>180</v>
      </c>
      <c r="ANW124" t="s">
        <v>47</v>
      </c>
      <c r="ANX124" t="s">
        <v>632</v>
      </c>
      <c r="ANY124" t="s">
        <v>262</v>
      </c>
      <c r="ANZ124" t="s">
        <v>455</v>
      </c>
      <c r="AOA124">
        <f>AOA56</f>
        <v>0</v>
      </c>
      <c r="AOB124" t="s">
        <v>180</v>
      </c>
      <c r="AOC124" t="s">
        <v>47</v>
      </c>
      <c r="AOD124" t="s">
        <v>632</v>
      </c>
      <c r="AOE124" t="s">
        <v>262</v>
      </c>
      <c r="AOF124" t="s">
        <v>455</v>
      </c>
      <c r="AOG124">
        <f>AOG56</f>
        <v>0</v>
      </c>
      <c r="AOH124" t="s">
        <v>180</v>
      </c>
      <c r="AOI124" t="s">
        <v>47</v>
      </c>
      <c r="AOJ124" t="s">
        <v>632</v>
      </c>
      <c r="AOK124" t="s">
        <v>262</v>
      </c>
      <c r="AOL124" t="s">
        <v>455</v>
      </c>
      <c r="AOM124">
        <f>AOM56</f>
        <v>0</v>
      </c>
      <c r="AON124" t="s">
        <v>180</v>
      </c>
      <c r="AOO124" t="s">
        <v>47</v>
      </c>
      <c r="AOP124" t="s">
        <v>632</v>
      </c>
      <c r="AOQ124" t="s">
        <v>262</v>
      </c>
      <c r="AOR124" t="s">
        <v>455</v>
      </c>
      <c r="AOS124">
        <f>AOS56</f>
        <v>0</v>
      </c>
      <c r="AOT124" t="s">
        <v>180</v>
      </c>
      <c r="AOU124" t="s">
        <v>47</v>
      </c>
      <c r="AOV124" t="s">
        <v>632</v>
      </c>
      <c r="AOW124" t="s">
        <v>262</v>
      </c>
      <c r="AOX124" t="s">
        <v>455</v>
      </c>
      <c r="AOY124">
        <f>AOY56</f>
        <v>0</v>
      </c>
      <c r="AOZ124" t="s">
        <v>180</v>
      </c>
      <c r="APA124" t="s">
        <v>47</v>
      </c>
      <c r="APB124" t="s">
        <v>632</v>
      </c>
      <c r="APC124" t="s">
        <v>262</v>
      </c>
      <c r="APD124" t="s">
        <v>455</v>
      </c>
      <c r="APE124">
        <f>APE56</f>
        <v>0</v>
      </c>
      <c r="APF124" t="s">
        <v>180</v>
      </c>
      <c r="APG124" t="s">
        <v>47</v>
      </c>
      <c r="APH124" t="s">
        <v>632</v>
      </c>
      <c r="API124" t="s">
        <v>262</v>
      </c>
      <c r="APJ124" t="s">
        <v>455</v>
      </c>
      <c r="APK124">
        <f>APK56</f>
        <v>0</v>
      </c>
      <c r="APL124" t="s">
        <v>180</v>
      </c>
      <c r="APM124" t="s">
        <v>47</v>
      </c>
      <c r="APN124" t="s">
        <v>632</v>
      </c>
      <c r="APO124" t="s">
        <v>262</v>
      </c>
      <c r="APP124" t="s">
        <v>455</v>
      </c>
      <c r="APQ124">
        <f>APQ56</f>
        <v>0</v>
      </c>
      <c r="APR124" t="s">
        <v>180</v>
      </c>
      <c r="APS124" t="s">
        <v>47</v>
      </c>
      <c r="APT124" t="s">
        <v>632</v>
      </c>
      <c r="APU124" t="s">
        <v>262</v>
      </c>
      <c r="APV124" t="s">
        <v>455</v>
      </c>
      <c r="APW124">
        <f>APW56</f>
        <v>0</v>
      </c>
      <c r="APX124" t="s">
        <v>180</v>
      </c>
      <c r="APY124" t="s">
        <v>47</v>
      </c>
      <c r="APZ124" t="s">
        <v>632</v>
      </c>
      <c r="AQA124" t="s">
        <v>262</v>
      </c>
      <c r="AQB124" t="s">
        <v>455</v>
      </c>
      <c r="AQC124">
        <f>AQC56</f>
        <v>0</v>
      </c>
      <c r="AQD124" t="s">
        <v>180</v>
      </c>
      <c r="AQE124" t="s">
        <v>47</v>
      </c>
      <c r="AQF124" t="s">
        <v>632</v>
      </c>
      <c r="AQG124" t="s">
        <v>262</v>
      </c>
      <c r="AQH124" t="s">
        <v>455</v>
      </c>
      <c r="AQI124">
        <f>AQI56</f>
        <v>0</v>
      </c>
      <c r="AQJ124" t="s">
        <v>180</v>
      </c>
      <c r="AQK124" t="s">
        <v>47</v>
      </c>
      <c r="AQL124" t="s">
        <v>632</v>
      </c>
      <c r="AQM124" t="s">
        <v>262</v>
      </c>
      <c r="AQN124" t="s">
        <v>455</v>
      </c>
      <c r="AQO124">
        <f>AQO56</f>
        <v>0</v>
      </c>
      <c r="AQP124" t="s">
        <v>180</v>
      </c>
      <c r="AQQ124" t="s">
        <v>47</v>
      </c>
      <c r="AQR124" t="s">
        <v>632</v>
      </c>
      <c r="AQS124" t="s">
        <v>262</v>
      </c>
      <c r="AQT124" t="s">
        <v>455</v>
      </c>
      <c r="AQU124">
        <f>AQU56</f>
        <v>0</v>
      </c>
      <c r="AQV124" t="s">
        <v>180</v>
      </c>
      <c r="AQW124" t="s">
        <v>47</v>
      </c>
      <c r="AQX124" t="s">
        <v>632</v>
      </c>
      <c r="AQY124" t="s">
        <v>262</v>
      </c>
      <c r="AQZ124" t="s">
        <v>455</v>
      </c>
      <c r="ARA124">
        <f>ARA56</f>
        <v>0</v>
      </c>
      <c r="ARB124" t="s">
        <v>180</v>
      </c>
      <c r="ARC124" t="s">
        <v>47</v>
      </c>
      <c r="ARD124" t="s">
        <v>632</v>
      </c>
      <c r="ARE124" t="s">
        <v>262</v>
      </c>
      <c r="ARF124" t="s">
        <v>455</v>
      </c>
      <c r="ARG124">
        <f>ARG56</f>
        <v>0</v>
      </c>
      <c r="ARH124" t="s">
        <v>180</v>
      </c>
      <c r="ARI124" t="s">
        <v>47</v>
      </c>
      <c r="ARJ124" t="s">
        <v>632</v>
      </c>
      <c r="ARK124" t="s">
        <v>262</v>
      </c>
      <c r="ARL124" t="s">
        <v>455</v>
      </c>
      <c r="ARM124">
        <f>ARM56</f>
        <v>0</v>
      </c>
      <c r="ARN124" t="s">
        <v>180</v>
      </c>
      <c r="ARO124" t="s">
        <v>47</v>
      </c>
      <c r="ARP124" t="s">
        <v>632</v>
      </c>
      <c r="ARQ124" t="s">
        <v>262</v>
      </c>
      <c r="ARR124" t="s">
        <v>455</v>
      </c>
      <c r="ARS124">
        <f>ARS56</f>
        <v>0</v>
      </c>
      <c r="ART124" t="s">
        <v>180</v>
      </c>
      <c r="ARU124" t="s">
        <v>47</v>
      </c>
      <c r="ARV124" t="s">
        <v>632</v>
      </c>
      <c r="ARW124" t="s">
        <v>262</v>
      </c>
      <c r="ARX124" t="s">
        <v>455</v>
      </c>
      <c r="ARY124">
        <f>ARY56</f>
        <v>0</v>
      </c>
      <c r="ARZ124" t="s">
        <v>180</v>
      </c>
      <c r="ASA124" t="s">
        <v>47</v>
      </c>
      <c r="ASB124" t="s">
        <v>632</v>
      </c>
      <c r="ASC124" t="s">
        <v>262</v>
      </c>
      <c r="ASD124" t="s">
        <v>455</v>
      </c>
      <c r="ASE124">
        <f>ASE56</f>
        <v>0</v>
      </c>
      <c r="ASF124" t="s">
        <v>180</v>
      </c>
      <c r="ASG124" t="s">
        <v>47</v>
      </c>
      <c r="ASH124" t="s">
        <v>632</v>
      </c>
      <c r="ASI124" t="s">
        <v>262</v>
      </c>
      <c r="ASJ124" t="s">
        <v>455</v>
      </c>
      <c r="ASK124">
        <f>ASK56</f>
        <v>0</v>
      </c>
      <c r="ASL124" t="s">
        <v>180</v>
      </c>
      <c r="ASM124" t="s">
        <v>47</v>
      </c>
      <c r="ASN124" t="s">
        <v>632</v>
      </c>
      <c r="ASO124" t="s">
        <v>262</v>
      </c>
      <c r="ASP124" t="s">
        <v>455</v>
      </c>
      <c r="ASQ124">
        <f>ASQ56</f>
        <v>0</v>
      </c>
      <c r="ASR124" t="s">
        <v>180</v>
      </c>
      <c r="ASS124" t="s">
        <v>47</v>
      </c>
      <c r="AST124" t="s">
        <v>632</v>
      </c>
      <c r="ASU124" t="s">
        <v>262</v>
      </c>
      <c r="ASV124" t="s">
        <v>455</v>
      </c>
      <c r="ASW124">
        <f>ASW56</f>
        <v>0</v>
      </c>
      <c r="ASX124" t="s">
        <v>180</v>
      </c>
      <c r="ASY124" t="s">
        <v>47</v>
      </c>
      <c r="ASZ124" t="s">
        <v>632</v>
      </c>
      <c r="ATA124" t="s">
        <v>262</v>
      </c>
      <c r="ATB124" t="s">
        <v>455</v>
      </c>
      <c r="ATC124">
        <f>ATC56</f>
        <v>0</v>
      </c>
      <c r="ATD124" t="s">
        <v>180</v>
      </c>
      <c r="ATE124" t="s">
        <v>47</v>
      </c>
      <c r="ATF124" t="s">
        <v>632</v>
      </c>
      <c r="ATG124" t="s">
        <v>262</v>
      </c>
      <c r="ATH124" t="s">
        <v>455</v>
      </c>
      <c r="ATI124">
        <f>ATI56</f>
        <v>0</v>
      </c>
      <c r="ATJ124" t="s">
        <v>180</v>
      </c>
      <c r="ATK124" t="s">
        <v>47</v>
      </c>
      <c r="ATL124" t="s">
        <v>632</v>
      </c>
      <c r="ATM124" t="s">
        <v>262</v>
      </c>
      <c r="ATN124" t="s">
        <v>455</v>
      </c>
      <c r="ATO124">
        <f>ATO56</f>
        <v>0</v>
      </c>
      <c r="ATP124" t="s">
        <v>180</v>
      </c>
      <c r="ATQ124" t="s">
        <v>47</v>
      </c>
      <c r="ATR124" t="s">
        <v>632</v>
      </c>
      <c r="ATS124" t="s">
        <v>262</v>
      </c>
      <c r="ATT124" t="s">
        <v>455</v>
      </c>
      <c r="ATU124">
        <f>ATU56</f>
        <v>0</v>
      </c>
      <c r="ATV124" t="s">
        <v>180</v>
      </c>
      <c r="ATW124" t="s">
        <v>47</v>
      </c>
      <c r="ATX124" t="s">
        <v>632</v>
      </c>
      <c r="ATY124" t="s">
        <v>262</v>
      </c>
      <c r="ATZ124" t="s">
        <v>455</v>
      </c>
      <c r="AUA124">
        <f>AUA56</f>
        <v>0</v>
      </c>
      <c r="AUB124" t="s">
        <v>180</v>
      </c>
      <c r="AUC124" t="s">
        <v>47</v>
      </c>
      <c r="AUD124" t="s">
        <v>632</v>
      </c>
      <c r="AUE124" t="s">
        <v>262</v>
      </c>
      <c r="AUF124" t="s">
        <v>455</v>
      </c>
      <c r="AUG124">
        <f>AUG56</f>
        <v>0</v>
      </c>
      <c r="AUH124" t="s">
        <v>180</v>
      </c>
      <c r="AUI124" t="s">
        <v>47</v>
      </c>
      <c r="AUJ124" t="s">
        <v>632</v>
      </c>
      <c r="AUK124" t="s">
        <v>262</v>
      </c>
      <c r="AUL124" t="s">
        <v>455</v>
      </c>
      <c r="AUM124">
        <f>AUM56</f>
        <v>0</v>
      </c>
      <c r="AUN124" t="s">
        <v>180</v>
      </c>
      <c r="AUO124" t="s">
        <v>47</v>
      </c>
      <c r="AUP124" t="s">
        <v>632</v>
      </c>
      <c r="AUQ124" t="s">
        <v>262</v>
      </c>
      <c r="AUR124" t="s">
        <v>455</v>
      </c>
      <c r="AUS124">
        <f>AUS56</f>
        <v>0</v>
      </c>
      <c r="AUT124" t="s">
        <v>180</v>
      </c>
      <c r="AUU124" t="s">
        <v>47</v>
      </c>
      <c r="AUV124" t="s">
        <v>632</v>
      </c>
      <c r="AUW124" t="s">
        <v>262</v>
      </c>
      <c r="AUX124" t="s">
        <v>455</v>
      </c>
      <c r="AUY124">
        <f>AUY56</f>
        <v>0</v>
      </c>
      <c r="AUZ124" t="s">
        <v>180</v>
      </c>
      <c r="AVA124" t="s">
        <v>47</v>
      </c>
      <c r="AVB124" t="s">
        <v>632</v>
      </c>
      <c r="AVC124" t="s">
        <v>262</v>
      </c>
      <c r="AVD124" t="s">
        <v>455</v>
      </c>
      <c r="AVE124">
        <f>AVE56</f>
        <v>0</v>
      </c>
      <c r="AVF124" t="s">
        <v>180</v>
      </c>
      <c r="AVG124" t="s">
        <v>47</v>
      </c>
      <c r="AVH124" t="s">
        <v>632</v>
      </c>
      <c r="AVI124" t="s">
        <v>262</v>
      </c>
      <c r="AVJ124" t="s">
        <v>455</v>
      </c>
      <c r="AVK124">
        <f>AVK56</f>
        <v>0</v>
      </c>
      <c r="AVL124" t="s">
        <v>180</v>
      </c>
      <c r="AVM124" t="s">
        <v>47</v>
      </c>
      <c r="AVN124" t="s">
        <v>632</v>
      </c>
      <c r="AVO124" t="s">
        <v>262</v>
      </c>
      <c r="AVP124" t="s">
        <v>455</v>
      </c>
      <c r="AVQ124">
        <f>AVQ56</f>
        <v>0</v>
      </c>
      <c r="AVR124" t="s">
        <v>180</v>
      </c>
      <c r="AVS124" t="s">
        <v>47</v>
      </c>
      <c r="AVT124" t="s">
        <v>632</v>
      </c>
      <c r="AVU124" t="s">
        <v>262</v>
      </c>
      <c r="AVV124" t="s">
        <v>455</v>
      </c>
      <c r="AVW124">
        <f>AVW56</f>
        <v>0</v>
      </c>
      <c r="AVX124" t="s">
        <v>180</v>
      </c>
      <c r="AVY124" t="s">
        <v>47</v>
      </c>
      <c r="AVZ124" t="s">
        <v>632</v>
      </c>
      <c r="AWA124" t="s">
        <v>262</v>
      </c>
      <c r="AWB124" t="s">
        <v>455</v>
      </c>
      <c r="AWC124">
        <f>AWC56</f>
        <v>0</v>
      </c>
      <c r="AWD124" t="s">
        <v>180</v>
      </c>
      <c r="AWE124" t="s">
        <v>47</v>
      </c>
      <c r="AWF124" t="s">
        <v>632</v>
      </c>
      <c r="AWG124" t="s">
        <v>262</v>
      </c>
      <c r="AWH124" t="s">
        <v>455</v>
      </c>
      <c r="AWI124">
        <f>AWI56</f>
        <v>0</v>
      </c>
      <c r="AWJ124" t="s">
        <v>180</v>
      </c>
      <c r="AWK124" t="s">
        <v>47</v>
      </c>
      <c r="AWL124" t="s">
        <v>632</v>
      </c>
      <c r="AWM124" t="s">
        <v>262</v>
      </c>
      <c r="AWN124" t="s">
        <v>455</v>
      </c>
      <c r="AWO124">
        <f>AWO56</f>
        <v>0</v>
      </c>
      <c r="AWP124" t="s">
        <v>180</v>
      </c>
      <c r="AWQ124" t="s">
        <v>47</v>
      </c>
      <c r="AWR124" t="s">
        <v>632</v>
      </c>
      <c r="AWS124" t="s">
        <v>262</v>
      </c>
      <c r="AWT124" t="s">
        <v>455</v>
      </c>
      <c r="AWU124">
        <f>AWU56</f>
        <v>0</v>
      </c>
      <c r="AWV124" t="s">
        <v>180</v>
      </c>
      <c r="AWW124" t="s">
        <v>47</v>
      </c>
      <c r="AWX124" t="s">
        <v>632</v>
      </c>
      <c r="AWY124" t="s">
        <v>262</v>
      </c>
      <c r="AWZ124" t="s">
        <v>455</v>
      </c>
      <c r="AXA124">
        <f>AXA56</f>
        <v>0</v>
      </c>
      <c r="AXB124" t="s">
        <v>180</v>
      </c>
      <c r="AXC124" t="s">
        <v>47</v>
      </c>
      <c r="AXD124" t="s">
        <v>632</v>
      </c>
      <c r="AXE124" t="s">
        <v>262</v>
      </c>
      <c r="AXF124" t="s">
        <v>455</v>
      </c>
      <c r="AXG124">
        <f>AXG56</f>
        <v>0</v>
      </c>
      <c r="AXH124" t="s">
        <v>180</v>
      </c>
      <c r="AXI124" t="s">
        <v>47</v>
      </c>
      <c r="AXJ124" t="s">
        <v>632</v>
      </c>
      <c r="AXK124" t="s">
        <v>262</v>
      </c>
      <c r="AXL124" t="s">
        <v>455</v>
      </c>
      <c r="AXM124">
        <f>AXM56</f>
        <v>0</v>
      </c>
      <c r="AXN124" t="s">
        <v>180</v>
      </c>
      <c r="AXO124" t="s">
        <v>47</v>
      </c>
      <c r="AXP124" t="s">
        <v>632</v>
      </c>
      <c r="AXQ124" t="s">
        <v>262</v>
      </c>
      <c r="AXR124" t="s">
        <v>455</v>
      </c>
      <c r="AXS124">
        <f>AXS56</f>
        <v>0</v>
      </c>
      <c r="AXT124" t="s">
        <v>180</v>
      </c>
      <c r="AXU124" t="s">
        <v>47</v>
      </c>
      <c r="AXV124" t="s">
        <v>632</v>
      </c>
      <c r="AXW124" t="s">
        <v>262</v>
      </c>
      <c r="AXX124" t="s">
        <v>455</v>
      </c>
      <c r="AXY124">
        <f>AXY56</f>
        <v>0</v>
      </c>
      <c r="AXZ124" t="s">
        <v>180</v>
      </c>
      <c r="AYA124" t="s">
        <v>47</v>
      </c>
      <c r="AYB124" t="s">
        <v>632</v>
      </c>
      <c r="AYC124" t="s">
        <v>262</v>
      </c>
      <c r="AYD124" t="s">
        <v>455</v>
      </c>
      <c r="AYE124">
        <f>AYE56</f>
        <v>0</v>
      </c>
      <c r="AYF124" t="s">
        <v>180</v>
      </c>
      <c r="AYG124" t="s">
        <v>47</v>
      </c>
      <c r="AYH124" t="s">
        <v>632</v>
      </c>
      <c r="AYI124" t="s">
        <v>262</v>
      </c>
      <c r="AYJ124" t="s">
        <v>455</v>
      </c>
      <c r="AYK124">
        <f>AYK56</f>
        <v>0</v>
      </c>
      <c r="AYL124" t="s">
        <v>180</v>
      </c>
      <c r="AYM124" t="s">
        <v>47</v>
      </c>
      <c r="AYN124" t="s">
        <v>632</v>
      </c>
      <c r="AYO124" t="s">
        <v>262</v>
      </c>
      <c r="AYP124" t="s">
        <v>455</v>
      </c>
      <c r="AYQ124">
        <f>AYQ56</f>
        <v>0</v>
      </c>
      <c r="AYR124" t="s">
        <v>180</v>
      </c>
      <c r="AYS124" t="s">
        <v>47</v>
      </c>
      <c r="AYT124" t="s">
        <v>632</v>
      </c>
      <c r="AYU124" t="s">
        <v>262</v>
      </c>
      <c r="AYV124" t="s">
        <v>455</v>
      </c>
      <c r="AYW124">
        <f>AYW56</f>
        <v>0</v>
      </c>
      <c r="AYX124" t="s">
        <v>180</v>
      </c>
      <c r="AYY124" t="s">
        <v>47</v>
      </c>
      <c r="AYZ124" t="s">
        <v>632</v>
      </c>
      <c r="AZA124" t="s">
        <v>262</v>
      </c>
      <c r="AZB124" t="s">
        <v>455</v>
      </c>
      <c r="AZC124">
        <f>AZC56</f>
        <v>0</v>
      </c>
      <c r="AZD124" t="s">
        <v>180</v>
      </c>
      <c r="AZE124" t="s">
        <v>47</v>
      </c>
      <c r="AZF124" t="s">
        <v>632</v>
      </c>
      <c r="AZG124" t="s">
        <v>262</v>
      </c>
      <c r="AZH124" t="s">
        <v>455</v>
      </c>
      <c r="AZI124">
        <f>AZI56</f>
        <v>0</v>
      </c>
      <c r="AZJ124" t="s">
        <v>180</v>
      </c>
      <c r="AZK124" t="s">
        <v>47</v>
      </c>
      <c r="AZL124" t="s">
        <v>632</v>
      </c>
      <c r="AZM124" t="s">
        <v>262</v>
      </c>
      <c r="AZN124" t="s">
        <v>455</v>
      </c>
      <c r="AZO124">
        <f>AZO56</f>
        <v>0</v>
      </c>
      <c r="AZP124" t="s">
        <v>180</v>
      </c>
      <c r="AZQ124" t="s">
        <v>47</v>
      </c>
      <c r="AZR124" t="s">
        <v>632</v>
      </c>
      <c r="AZS124" t="s">
        <v>262</v>
      </c>
      <c r="AZT124" t="s">
        <v>455</v>
      </c>
      <c r="AZU124">
        <f>AZU56</f>
        <v>0</v>
      </c>
      <c r="AZV124" t="s">
        <v>180</v>
      </c>
      <c r="AZW124" t="s">
        <v>47</v>
      </c>
      <c r="AZX124" t="s">
        <v>632</v>
      </c>
      <c r="AZY124" t="s">
        <v>262</v>
      </c>
      <c r="AZZ124" t="s">
        <v>455</v>
      </c>
      <c r="BAA124">
        <f>BAA56</f>
        <v>0</v>
      </c>
      <c r="BAB124" t="s">
        <v>180</v>
      </c>
      <c r="BAC124" t="s">
        <v>47</v>
      </c>
      <c r="BAD124" t="s">
        <v>632</v>
      </c>
      <c r="BAE124" t="s">
        <v>262</v>
      </c>
      <c r="BAF124" t="s">
        <v>455</v>
      </c>
      <c r="BAG124">
        <f>BAG56</f>
        <v>0</v>
      </c>
      <c r="BAH124" t="s">
        <v>180</v>
      </c>
      <c r="BAI124" t="s">
        <v>47</v>
      </c>
      <c r="BAJ124" t="s">
        <v>632</v>
      </c>
      <c r="BAK124" t="s">
        <v>262</v>
      </c>
      <c r="BAL124" t="s">
        <v>455</v>
      </c>
      <c r="BAM124">
        <f>BAM56</f>
        <v>0</v>
      </c>
      <c r="BAN124" t="s">
        <v>180</v>
      </c>
      <c r="BAO124" t="s">
        <v>47</v>
      </c>
      <c r="BAP124" t="s">
        <v>632</v>
      </c>
      <c r="BAQ124" t="s">
        <v>262</v>
      </c>
      <c r="BAR124" t="s">
        <v>455</v>
      </c>
      <c r="BAS124">
        <f>BAS56</f>
        <v>0</v>
      </c>
      <c r="BAT124" t="s">
        <v>180</v>
      </c>
      <c r="BAU124" t="s">
        <v>47</v>
      </c>
      <c r="BAV124" t="s">
        <v>632</v>
      </c>
      <c r="BAW124" t="s">
        <v>262</v>
      </c>
      <c r="BAX124" t="s">
        <v>455</v>
      </c>
      <c r="BAY124">
        <f>BAY56</f>
        <v>0</v>
      </c>
      <c r="BAZ124" t="s">
        <v>180</v>
      </c>
      <c r="BBA124" t="s">
        <v>47</v>
      </c>
      <c r="BBB124" t="s">
        <v>632</v>
      </c>
      <c r="BBC124" t="s">
        <v>262</v>
      </c>
      <c r="BBD124" t="s">
        <v>455</v>
      </c>
      <c r="BBE124">
        <f>BBE56</f>
        <v>0</v>
      </c>
      <c r="BBF124" t="s">
        <v>180</v>
      </c>
      <c r="BBG124" t="s">
        <v>47</v>
      </c>
      <c r="BBH124" t="s">
        <v>632</v>
      </c>
      <c r="BBI124" t="s">
        <v>262</v>
      </c>
      <c r="BBJ124" t="s">
        <v>455</v>
      </c>
      <c r="BBK124">
        <f>BBK56</f>
        <v>0</v>
      </c>
      <c r="BBL124" t="s">
        <v>180</v>
      </c>
      <c r="BBM124" t="s">
        <v>47</v>
      </c>
      <c r="BBN124" t="s">
        <v>632</v>
      </c>
      <c r="BBO124" t="s">
        <v>262</v>
      </c>
      <c r="BBP124" t="s">
        <v>455</v>
      </c>
      <c r="BBQ124">
        <f>BBQ56</f>
        <v>0</v>
      </c>
      <c r="BBR124" t="s">
        <v>180</v>
      </c>
      <c r="BBS124" t="s">
        <v>47</v>
      </c>
      <c r="BBT124" t="s">
        <v>632</v>
      </c>
      <c r="BBU124" t="s">
        <v>262</v>
      </c>
      <c r="BBV124" t="s">
        <v>455</v>
      </c>
      <c r="BBW124">
        <f>BBW56</f>
        <v>0</v>
      </c>
      <c r="BBX124" t="s">
        <v>180</v>
      </c>
      <c r="BBY124" t="s">
        <v>47</v>
      </c>
      <c r="BBZ124" t="s">
        <v>632</v>
      </c>
      <c r="BCA124" t="s">
        <v>262</v>
      </c>
      <c r="BCB124" t="s">
        <v>455</v>
      </c>
      <c r="BCC124">
        <f>BCC56</f>
        <v>0</v>
      </c>
      <c r="BCD124" t="s">
        <v>180</v>
      </c>
      <c r="BCE124" t="s">
        <v>47</v>
      </c>
      <c r="BCF124" t="s">
        <v>632</v>
      </c>
      <c r="BCG124" t="s">
        <v>262</v>
      </c>
      <c r="BCH124" t="s">
        <v>455</v>
      </c>
      <c r="BCI124">
        <f>BCI56</f>
        <v>0</v>
      </c>
      <c r="BCJ124" t="s">
        <v>180</v>
      </c>
      <c r="BCK124" t="s">
        <v>47</v>
      </c>
      <c r="BCL124" t="s">
        <v>632</v>
      </c>
      <c r="BCM124" t="s">
        <v>262</v>
      </c>
      <c r="BCN124" t="s">
        <v>455</v>
      </c>
      <c r="BCO124">
        <f>BCO56</f>
        <v>0</v>
      </c>
      <c r="BCP124" t="s">
        <v>180</v>
      </c>
      <c r="BCQ124" t="s">
        <v>47</v>
      </c>
      <c r="BCR124" t="s">
        <v>632</v>
      </c>
      <c r="BCS124" t="s">
        <v>262</v>
      </c>
      <c r="BCT124" t="s">
        <v>455</v>
      </c>
      <c r="BCU124">
        <f>BCU56</f>
        <v>0</v>
      </c>
      <c r="BCV124" t="s">
        <v>180</v>
      </c>
      <c r="BCW124" t="s">
        <v>47</v>
      </c>
      <c r="BCX124" t="s">
        <v>632</v>
      </c>
      <c r="BCY124" t="s">
        <v>262</v>
      </c>
      <c r="BCZ124" t="s">
        <v>455</v>
      </c>
      <c r="BDA124">
        <f>BDA56</f>
        <v>0</v>
      </c>
      <c r="BDB124" t="s">
        <v>180</v>
      </c>
      <c r="BDC124" t="s">
        <v>47</v>
      </c>
      <c r="BDD124" t="s">
        <v>632</v>
      </c>
      <c r="BDE124" t="s">
        <v>262</v>
      </c>
      <c r="BDF124" t="s">
        <v>455</v>
      </c>
      <c r="BDG124">
        <f>BDG56</f>
        <v>0</v>
      </c>
      <c r="BDH124" t="s">
        <v>180</v>
      </c>
      <c r="BDI124" t="s">
        <v>47</v>
      </c>
      <c r="BDJ124" t="s">
        <v>632</v>
      </c>
      <c r="BDK124" t="s">
        <v>262</v>
      </c>
      <c r="BDL124" t="s">
        <v>455</v>
      </c>
      <c r="BDM124">
        <f>BDM56</f>
        <v>0</v>
      </c>
      <c r="BDN124" t="s">
        <v>180</v>
      </c>
      <c r="BDO124" t="s">
        <v>47</v>
      </c>
      <c r="BDP124" t="s">
        <v>632</v>
      </c>
      <c r="BDQ124" t="s">
        <v>262</v>
      </c>
      <c r="BDR124" t="s">
        <v>455</v>
      </c>
      <c r="BDS124">
        <f>BDS56</f>
        <v>0</v>
      </c>
      <c r="BDT124" t="s">
        <v>180</v>
      </c>
      <c r="BDU124" t="s">
        <v>47</v>
      </c>
      <c r="BDV124" t="s">
        <v>632</v>
      </c>
      <c r="BDW124" t="s">
        <v>262</v>
      </c>
      <c r="BDX124" t="s">
        <v>455</v>
      </c>
      <c r="BDY124">
        <f>BDY56</f>
        <v>0</v>
      </c>
      <c r="BDZ124" t="s">
        <v>180</v>
      </c>
      <c r="BEA124" t="s">
        <v>47</v>
      </c>
      <c r="BEB124" t="s">
        <v>632</v>
      </c>
      <c r="BEC124" t="s">
        <v>262</v>
      </c>
      <c r="BED124" t="s">
        <v>455</v>
      </c>
      <c r="BEE124">
        <f>BEE56</f>
        <v>0</v>
      </c>
      <c r="BEF124" t="s">
        <v>180</v>
      </c>
      <c r="BEG124" t="s">
        <v>47</v>
      </c>
      <c r="BEH124" t="s">
        <v>632</v>
      </c>
      <c r="BEI124" t="s">
        <v>262</v>
      </c>
      <c r="BEJ124" t="s">
        <v>455</v>
      </c>
      <c r="BEK124">
        <f>BEK56</f>
        <v>0</v>
      </c>
      <c r="BEL124" t="s">
        <v>180</v>
      </c>
      <c r="BEM124" t="s">
        <v>47</v>
      </c>
      <c r="BEN124" t="s">
        <v>632</v>
      </c>
      <c r="BEO124" t="s">
        <v>262</v>
      </c>
      <c r="BEP124" t="s">
        <v>455</v>
      </c>
      <c r="BEQ124">
        <f>BEQ56</f>
        <v>0</v>
      </c>
      <c r="BER124" t="s">
        <v>180</v>
      </c>
      <c r="BES124" t="s">
        <v>47</v>
      </c>
      <c r="BET124" t="s">
        <v>632</v>
      </c>
      <c r="BEU124" t="s">
        <v>262</v>
      </c>
      <c r="BEV124" t="s">
        <v>455</v>
      </c>
      <c r="BEW124">
        <f>BEW56</f>
        <v>0</v>
      </c>
      <c r="BEX124" t="s">
        <v>180</v>
      </c>
      <c r="BEY124" t="s">
        <v>47</v>
      </c>
      <c r="BEZ124" t="s">
        <v>632</v>
      </c>
      <c r="BFA124" t="s">
        <v>262</v>
      </c>
      <c r="BFB124" t="s">
        <v>455</v>
      </c>
      <c r="BFC124">
        <f>BFC56</f>
        <v>0</v>
      </c>
      <c r="BFD124" t="s">
        <v>180</v>
      </c>
      <c r="BFE124" t="s">
        <v>47</v>
      </c>
      <c r="BFF124" t="s">
        <v>632</v>
      </c>
      <c r="BFG124" t="s">
        <v>262</v>
      </c>
      <c r="BFH124" t="s">
        <v>455</v>
      </c>
      <c r="BFI124">
        <f>BFI56</f>
        <v>0</v>
      </c>
      <c r="BFJ124" t="s">
        <v>180</v>
      </c>
      <c r="BFK124" t="s">
        <v>47</v>
      </c>
      <c r="BFL124" t="s">
        <v>632</v>
      </c>
      <c r="BFM124" t="s">
        <v>262</v>
      </c>
      <c r="BFN124" t="s">
        <v>455</v>
      </c>
      <c r="BFO124">
        <f>BFO56</f>
        <v>0</v>
      </c>
      <c r="BFP124" t="s">
        <v>180</v>
      </c>
      <c r="BFQ124" t="s">
        <v>47</v>
      </c>
      <c r="BFR124" t="s">
        <v>632</v>
      </c>
      <c r="BFS124" t="s">
        <v>262</v>
      </c>
      <c r="BFT124" t="s">
        <v>455</v>
      </c>
      <c r="BFU124">
        <f>BFU56</f>
        <v>0</v>
      </c>
      <c r="BFV124" t="s">
        <v>180</v>
      </c>
      <c r="BFW124" t="s">
        <v>47</v>
      </c>
      <c r="BFX124" t="s">
        <v>632</v>
      </c>
      <c r="BFY124" t="s">
        <v>262</v>
      </c>
      <c r="BFZ124" t="s">
        <v>455</v>
      </c>
      <c r="BGA124">
        <f>BGA56</f>
        <v>0</v>
      </c>
      <c r="BGB124" t="s">
        <v>180</v>
      </c>
      <c r="BGC124" t="s">
        <v>47</v>
      </c>
      <c r="BGD124" t="s">
        <v>632</v>
      </c>
      <c r="BGE124" t="s">
        <v>262</v>
      </c>
      <c r="BGF124" t="s">
        <v>455</v>
      </c>
      <c r="BGG124">
        <f>BGG56</f>
        <v>0</v>
      </c>
      <c r="BGH124" t="s">
        <v>180</v>
      </c>
      <c r="BGI124" t="s">
        <v>47</v>
      </c>
      <c r="BGJ124" t="s">
        <v>632</v>
      </c>
      <c r="BGK124" t="s">
        <v>262</v>
      </c>
      <c r="BGL124" t="s">
        <v>455</v>
      </c>
      <c r="BGM124">
        <f>BGM56</f>
        <v>0</v>
      </c>
      <c r="BGN124" t="s">
        <v>180</v>
      </c>
      <c r="BGO124" t="s">
        <v>47</v>
      </c>
      <c r="BGP124" t="s">
        <v>632</v>
      </c>
      <c r="BGQ124" t="s">
        <v>262</v>
      </c>
      <c r="BGR124" t="s">
        <v>455</v>
      </c>
      <c r="BGS124">
        <f>BGS56</f>
        <v>0</v>
      </c>
      <c r="BGT124" t="s">
        <v>180</v>
      </c>
      <c r="BGU124" t="s">
        <v>47</v>
      </c>
      <c r="BGV124" t="s">
        <v>632</v>
      </c>
      <c r="BGW124" t="s">
        <v>262</v>
      </c>
      <c r="BGX124" t="s">
        <v>455</v>
      </c>
      <c r="BGY124">
        <f>BGY56</f>
        <v>0</v>
      </c>
      <c r="BGZ124" t="s">
        <v>180</v>
      </c>
      <c r="BHA124" t="s">
        <v>47</v>
      </c>
      <c r="BHB124" t="s">
        <v>632</v>
      </c>
      <c r="BHC124" t="s">
        <v>262</v>
      </c>
      <c r="BHD124" t="s">
        <v>455</v>
      </c>
      <c r="BHE124">
        <f>BHE56</f>
        <v>0</v>
      </c>
      <c r="BHF124" t="s">
        <v>180</v>
      </c>
      <c r="BHG124" t="s">
        <v>47</v>
      </c>
      <c r="BHH124" t="s">
        <v>632</v>
      </c>
      <c r="BHI124" t="s">
        <v>262</v>
      </c>
      <c r="BHJ124" t="s">
        <v>455</v>
      </c>
      <c r="BHK124">
        <f>BHK56</f>
        <v>0</v>
      </c>
      <c r="BHL124" t="s">
        <v>180</v>
      </c>
      <c r="BHM124" t="s">
        <v>47</v>
      </c>
      <c r="BHN124" t="s">
        <v>632</v>
      </c>
      <c r="BHO124" t="s">
        <v>262</v>
      </c>
      <c r="BHP124" t="s">
        <v>455</v>
      </c>
      <c r="BHQ124">
        <f>BHQ56</f>
        <v>0</v>
      </c>
      <c r="BHR124" t="s">
        <v>180</v>
      </c>
      <c r="BHS124" t="s">
        <v>47</v>
      </c>
      <c r="BHT124" t="s">
        <v>632</v>
      </c>
      <c r="BHU124" t="s">
        <v>262</v>
      </c>
      <c r="BHV124" t="s">
        <v>455</v>
      </c>
      <c r="BHW124">
        <f>BHW56</f>
        <v>0</v>
      </c>
      <c r="BHX124" t="s">
        <v>180</v>
      </c>
      <c r="BHY124" t="s">
        <v>47</v>
      </c>
      <c r="BHZ124" t="s">
        <v>632</v>
      </c>
      <c r="BIA124" t="s">
        <v>262</v>
      </c>
      <c r="BIB124" t="s">
        <v>455</v>
      </c>
      <c r="BIC124">
        <f>BIC56</f>
        <v>0</v>
      </c>
      <c r="BID124" t="s">
        <v>180</v>
      </c>
      <c r="BIE124" t="s">
        <v>47</v>
      </c>
      <c r="BIF124" t="s">
        <v>632</v>
      </c>
      <c r="BIG124" t="s">
        <v>262</v>
      </c>
      <c r="BIH124" t="s">
        <v>455</v>
      </c>
      <c r="BII124">
        <f>BII56</f>
        <v>0</v>
      </c>
      <c r="BIJ124" t="s">
        <v>180</v>
      </c>
      <c r="BIK124" t="s">
        <v>47</v>
      </c>
      <c r="BIL124" t="s">
        <v>632</v>
      </c>
      <c r="BIM124" t="s">
        <v>262</v>
      </c>
      <c r="BIN124" t="s">
        <v>455</v>
      </c>
      <c r="BIO124">
        <f>BIO56</f>
        <v>0</v>
      </c>
      <c r="BIP124" t="s">
        <v>180</v>
      </c>
      <c r="BIQ124" t="s">
        <v>47</v>
      </c>
      <c r="BIR124" t="s">
        <v>632</v>
      </c>
      <c r="BIS124" t="s">
        <v>262</v>
      </c>
      <c r="BIT124" t="s">
        <v>455</v>
      </c>
      <c r="BIU124">
        <f>BIU56</f>
        <v>0</v>
      </c>
      <c r="BIV124" t="s">
        <v>180</v>
      </c>
      <c r="BIW124" t="s">
        <v>47</v>
      </c>
      <c r="BIX124" t="s">
        <v>632</v>
      </c>
      <c r="BIY124" t="s">
        <v>262</v>
      </c>
      <c r="BIZ124" t="s">
        <v>455</v>
      </c>
      <c r="BJA124">
        <f>BJA56</f>
        <v>0</v>
      </c>
      <c r="BJB124" t="s">
        <v>180</v>
      </c>
      <c r="BJC124" t="s">
        <v>47</v>
      </c>
      <c r="BJD124" t="s">
        <v>632</v>
      </c>
      <c r="BJE124" t="s">
        <v>262</v>
      </c>
      <c r="BJF124" t="s">
        <v>455</v>
      </c>
      <c r="BJG124">
        <f>BJG56</f>
        <v>0</v>
      </c>
      <c r="BJH124" t="s">
        <v>180</v>
      </c>
      <c r="BJI124" t="s">
        <v>47</v>
      </c>
      <c r="BJJ124" t="s">
        <v>632</v>
      </c>
      <c r="BJK124" t="s">
        <v>262</v>
      </c>
      <c r="BJL124" t="s">
        <v>455</v>
      </c>
      <c r="BJM124">
        <f>BJM56</f>
        <v>0</v>
      </c>
      <c r="BJN124" t="s">
        <v>180</v>
      </c>
      <c r="BJO124" t="s">
        <v>47</v>
      </c>
      <c r="BJP124" t="s">
        <v>632</v>
      </c>
      <c r="BJQ124" t="s">
        <v>262</v>
      </c>
      <c r="BJR124" t="s">
        <v>455</v>
      </c>
      <c r="BJS124">
        <f>BJS56</f>
        <v>0</v>
      </c>
      <c r="BJT124" t="s">
        <v>180</v>
      </c>
      <c r="BJU124" t="s">
        <v>47</v>
      </c>
      <c r="BJV124" t="s">
        <v>632</v>
      </c>
      <c r="BJW124" t="s">
        <v>262</v>
      </c>
      <c r="BJX124" t="s">
        <v>455</v>
      </c>
      <c r="BJY124">
        <f>BJY56</f>
        <v>0</v>
      </c>
      <c r="BJZ124" t="s">
        <v>180</v>
      </c>
      <c r="BKA124" t="s">
        <v>47</v>
      </c>
      <c r="BKB124" t="s">
        <v>632</v>
      </c>
      <c r="BKC124" t="s">
        <v>262</v>
      </c>
      <c r="BKD124" t="s">
        <v>455</v>
      </c>
      <c r="BKE124">
        <f>BKE56</f>
        <v>0</v>
      </c>
      <c r="BKF124" t="s">
        <v>180</v>
      </c>
      <c r="BKG124" t="s">
        <v>47</v>
      </c>
      <c r="BKH124" t="s">
        <v>632</v>
      </c>
      <c r="BKI124" t="s">
        <v>262</v>
      </c>
      <c r="BKJ124" t="s">
        <v>455</v>
      </c>
      <c r="BKK124">
        <f>BKK56</f>
        <v>0</v>
      </c>
      <c r="BKL124" t="s">
        <v>180</v>
      </c>
      <c r="BKM124" t="s">
        <v>47</v>
      </c>
      <c r="BKN124" t="s">
        <v>632</v>
      </c>
      <c r="BKO124" t="s">
        <v>262</v>
      </c>
      <c r="BKP124" t="s">
        <v>455</v>
      </c>
      <c r="BKQ124">
        <f>BKQ56</f>
        <v>0</v>
      </c>
      <c r="BKR124" t="s">
        <v>180</v>
      </c>
      <c r="BKS124" t="s">
        <v>47</v>
      </c>
      <c r="BKT124" t="s">
        <v>632</v>
      </c>
      <c r="BKU124" t="s">
        <v>262</v>
      </c>
      <c r="BKV124" t="s">
        <v>455</v>
      </c>
      <c r="BKW124">
        <f>BKW56</f>
        <v>0</v>
      </c>
      <c r="BKX124" t="s">
        <v>180</v>
      </c>
      <c r="BKY124" t="s">
        <v>47</v>
      </c>
      <c r="BKZ124" t="s">
        <v>632</v>
      </c>
      <c r="BLA124" t="s">
        <v>262</v>
      </c>
      <c r="BLB124" t="s">
        <v>455</v>
      </c>
      <c r="BLC124">
        <f>BLC56</f>
        <v>0</v>
      </c>
      <c r="BLD124" t="s">
        <v>180</v>
      </c>
      <c r="BLE124" t="s">
        <v>47</v>
      </c>
      <c r="BLF124" t="s">
        <v>632</v>
      </c>
      <c r="BLG124" t="s">
        <v>262</v>
      </c>
      <c r="BLH124" t="s">
        <v>455</v>
      </c>
      <c r="BLI124">
        <f>BLI56</f>
        <v>0</v>
      </c>
      <c r="BLJ124" t="s">
        <v>180</v>
      </c>
      <c r="BLK124" t="s">
        <v>47</v>
      </c>
      <c r="BLL124" t="s">
        <v>632</v>
      </c>
      <c r="BLM124" t="s">
        <v>262</v>
      </c>
      <c r="BLN124" t="s">
        <v>455</v>
      </c>
      <c r="BLO124">
        <f>BLO56</f>
        <v>0</v>
      </c>
      <c r="BLP124" t="s">
        <v>180</v>
      </c>
      <c r="BLQ124" t="s">
        <v>47</v>
      </c>
      <c r="BLR124" t="s">
        <v>632</v>
      </c>
      <c r="BLS124" t="s">
        <v>262</v>
      </c>
      <c r="BLT124" t="s">
        <v>455</v>
      </c>
      <c r="BLU124">
        <f>BLU56</f>
        <v>0</v>
      </c>
      <c r="BLV124" t="s">
        <v>180</v>
      </c>
      <c r="BLW124" t="s">
        <v>47</v>
      </c>
      <c r="BLX124" t="s">
        <v>632</v>
      </c>
      <c r="BLY124" t="s">
        <v>262</v>
      </c>
      <c r="BLZ124" t="s">
        <v>455</v>
      </c>
      <c r="BMA124">
        <f>BMA56</f>
        <v>0</v>
      </c>
      <c r="BMB124" t="s">
        <v>180</v>
      </c>
      <c r="BMC124" t="s">
        <v>47</v>
      </c>
      <c r="BMD124" t="s">
        <v>632</v>
      </c>
      <c r="BME124" t="s">
        <v>262</v>
      </c>
      <c r="BMF124" t="s">
        <v>455</v>
      </c>
      <c r="BMG124">
        <f>BMG56</f>
        <v>0</v>
      </c>
      <c r="BMH124" t="s">
        <v>180</v>
      </c>
      <c r="BMI124" t="s">
        <v>47</v>
      </c>
      <c r="BMJ124" t="s">
        <v>632</v>
      </c>
      <c r="BMK124" t="s">
        <v>262</v>
      </c>
      <c r="BML124" t="s">
        <v>455</v>
      </c>
      <c r="BMM124">
        <f>BMM56</f>
        <v>0</v>
      </c>
      <c r="BMN124" t="s">
        <v>180</v>
      </c>
      <c r="BMO124" t="s">
        <v>47</v>
      </c>
      <c r="BMP124" t="s">
        <v>632</v>
      </c>
      <c r="BMQ124" t="s">
        <v>262</v>
      </c>
      <c r="BMR124" t="s">
        <v>455</v>
      </c>
      <c r="BMS124">
        <f>BMS56</f>
        <v>0</v>
      </c>
      <c r="BMT124" t="s">
        <v>180</v>
      </c>
      <c r="BMU124" t="s">
        <v>47</v>
      </c>
      <c r="BMV124" t="s">
        <v>632</v>
      </c>
      <c r="BMW124" t="s">
        <v>262</v>
      </c>
      <c r="BMX124" t="s">
        <v>455</v>
      </c>
      <c r="BMY124">
        <f>BMY56</f>
        <v>0</v>
      </c>
      <c r="BMZ124" t="s">
        <v>180</v>
      </c>
      <c r="BNA124" t="s">
        <v>47</v>
      </c>
      <c r="BNB124" t="s">
        <v>632</v>
      </c>
      <c r="BNC124" t="s">
        <v>262</v>
      </c>
      <c r="BND124" t="s">
        <v>455</v>
      </c>
      <c r="BNE124">
        <f>BNE56</f>
        <v>0</v>
      </c>
      <c r="BNF124" t="s">
        <v>180</v>
      </c>
      <c r="BNG124" t="s">
        <v>47</v>
      </c>
      <c r="BNH124" t="s">
        <v>632</v>
      </c>
      <c r="BNI124" t="s">
        <v>262</v>
      </c>
      <c r="BNJ124" t="s">
        <v>455</v>
      </c>
      <c r="BNK124">
        <f>BNK56</f>
        <v>0</v>
      </c>
      <c r="BNL124" t="s">
        <v>180</v>
      </c>
      <c r="BNM124" t="s">
        <v>47</v>
      </c>
      <c r="BNN124" t="s">
        <v>632</v>
      </c>
      <c r="BNO124" t="s">
        <v>262</v>
      </c>
      <c r="BNP124" t="s">
        <v>455</v>
      </c>
      <c r="BNQ124">
        <f>BNQ56</f>
        <v>0</v>
      </c>
      <c r="BNR124" t="s">
        <v>180</v>
      </c>
      <c r="BNS124" t="s">
        <v>47</v>
      </c>
      <c r="BNT124" t="s">
        <v>632</v>
      </c>
      <c r="BNU124" t="s">
        <v>262</v>
      </c>
      <c r="BNV124" t="s">
        <v>455</v>
      </c>
      <c r="BNW124">
        <f>BNW56</f>
        <v>0</v>
      </c>
      <c r="BNX124" t="s">
        <v>180</v>
      </c>
      <c r="BNY124" t="s">
        <v>47</v>
      </c>
      <c r="BNZ124" t="s">
        <v>632</v>
      </c>
      <c r="BOA124" t="s">
        <v>262</v>
      </c>
      <c r="BOB124" t="s">
        <v>455</v>
      </c>
      <c r="BOC124">
        <f>BOC56</f>
        <v>0</v>
      </c>
      <c r="BOD124" t="s">
        <v>180</v>
      </c>
      <c r="BOE124" t="s">
        <v>47</v>
      </c>
      <c r="BOF124" t="s">
        <v>632</v>
      </c>
      <c r="BOG124" t="s">
        <v>262</v>
      </c>
      <c r="BOH124" t="s">
        <v>455</v>
      </c>
      <c r="BOI124">
        <f>BOI56</f>
        <v>0</v>
      </c>
      <c r="BOJ124" t="s">
        <v>180</v>
      </c>
      <c r="BOK124" t="s">
        <v>47</v>
      </c>
      <c r="BOL124" t="s">
        <v>632</v>
      </c>
      <c r="BOM124" t="s">
        <v>262</v>
      </c>
      <c r="BON124" t="s">
        <v>455</v>
      </c>
      <c r="BOO124">
        <f>BOO56</f>
        <v>0</v>
      </c>
      <c r="BOP124" t="s">
        <v>180</v>
      </c>
      <c r="BOQ124" t="s">
        <v>47</v>
      </c>
      <c r="BOR124" t="s">
        <v>632</v>
      </c>
      <c r="BOS124" t="s">
        <v>262</v>
      </c>
      <c r="BOT124" t="s">
        <v>455</v>
      </c>
      <c r="BOU124">
        <f>BOU56</f>
        <v>0</v>
      </c>
      <c r="BOV124" t="s">
        <v>180</v>
      </c>
      <c r="BOW124" t="s">
        <v>47</v>
      </c>
      <c r="BOX124" t="s">
        <v>632</v>
      </c>
      <c r="BOY124" t="s">
        <v>262</v>
      </c>
      <c r="BOZ124" t="s">
        <v>455</v>
      </c>
      <c r="BPA124">
        <f>BPA56</f>
        <v>0</v>
      </c>
      <c r="BPB124" t="s">
        <v>180</v>
      </c>
      <c r="BPC124" t="s">
        <v>47</v>
      </c>
      <c r="BPD124" t="s">
        <v>632</v>
      </c>
      <c r="BPE124" t="s">
        <v>262</v>
      </c>
      <c r="BPF124" t="s">
        <v>455</v>
      </c>
      <c r="BPG124">
        <f>BPG56</f>
        <v>0</v>
      </c>
      <c r="BPH124" t="s">
        <v>180</v>
      </c>
      <c r="BPI124" t="s">
        <v>47</v>
      </c>
      <c r="BPJ124" t="s">
        <v>632</v>
      </c>
      <c r="BPK124" t="s">
        <v>262</v>
      </c>
      <c r="BPL124" t="s">
        <v>455</v>
      </c>
      <c r="BPM124">
        <f>BPM56</f>
        <v>0</v>
      </c>
      <c r="BPN124" t="s">
        <v>180</v>
      </c>
      <c r="BPO124" t="s">
        <v>47</v>
      </c>
      <c r="BPP124" t="s">
        <v>632</v>
      </c>
      <c r="BPQ124" t="s">
        <v>262</v>
      </c>
      <c r="BPR124" t="s">
        <v>455</v>
      </c>
      <c r="BPS124">
        <f>BPS56</f>
        <v>0</v>
      </c>
      <c r="BPT124" t="s">
        <v>180</v>
      </c>
      <c r="BPU124" t="s">
        <v>47</v>
      </c>
      <c r="BPV124" t="s">
        <v>632</v>
      </c>
      <c r="BPW124" t="s">
        <v>262</v>
      </c>
      <c r="BPX124" t="s">
        <v>455</v>
      </c>
      <c r="BPY124">
        <f>BPY56</f>
        <v>0</v>
      </c>
      <c r="BPZ124" t="s">
        <v>180</v>
      </c>
      <c r="BQA124" t="s">
        <v>47</v>
      </c>
      <c r="BQB124" t="s">
        <v>632</v>
      </c>
      <c r="BQC124" t="s">
        <v>262</v>
      </c>
      <c r="BQD124" t="s">
        <v>455</v>
      </c>
      <c r="BQE124">
        <f>BQE56</f>
        <v>0</v>
      </c>
      <c r="BQF124" t="s">
        <v>180</v>
      </c>
      <c r="BQG124" t="s">
        <v>47</v>
      </c>
      <c r="BQH124" t="s">
        <v>632</v>
      </c>
      <c r="BQI124" t="s">
        <v>262</v>
      </c>
      <c r="BQJ124" t="s">
        <v>455</v>
      </c>
      <c r="BQK124">
        <f>BQK56</f>
        <v>0</v>
      </c>
      <c r="BQL124" t="s">
        <v>180</v>
      </c>
      <c r="BQM124" t="s">
        <v>47</v>
      </c>
      <c r="BQN124" t="s">
        <v>632</v>
      </c>
      <c r="BQO124" t="s">
        <v>262</v>
      </c>
      <c r="BQP124" t="s">
        <v>455</v>
      </c>
      <c r="BQQ124">
        <f>BQQ56</f>
        <v>0</v>
      </c>
      <c r="BQR124" t="s">
        <v>180</v>
      </c>
      <c r="BQS124" t="s">
        <v>47</v>
      </c>
      <c r="BQT124" t="s">
        <v>632</v>
      </c>
      <c r="BQU124" t="s">
        <v>262</v>
      </c>
      <c r="BQV124" t="s">
        <v>455</v>
      </c>
      <c r="BQW124">
        <f>BQW56</f>
        <v>0</v>
      </c>
      <c r="BQX124" t="s">
        <v>180</v>
      </c>
      <c r="BQY124" t="s">
        <v>47</v>
      </c>
      <c r="BQZ124" t="s">
        <v>632</v>
      </c>
      <c r="BRA124" t="s">
        <v>262</v>
      </c>
      <c r="BRB124" t="s">
        <v>455</v>
      </c>
      <c r="BRC124">
        <f>BRC56</f>
        <v>0</v>
      </c>
      <c r="BRD124" t="s">
        <v>180</v>
      </c>
      <c r="BRE124" t="s">
        <v>47</v>
      </c>
      <c r="BRF124" t="s">
        <v>632</v>
      </c>
      <c r="BRG124" t="s">
        <v>262</v>
      </c>
      <c r="BRH124" t="s">
        <v>455</v>
      </c>
      <c r="BRI124">
        <f>BRI56</f>
        <v>0</v>
      </c>
      <c r="BRJ124" t="s">
        <v>180</v>
      </c>
      <c r="BRK124" t="s">
        <v>47</v>
      </c>
      <c r="BRL124" t="s">
        <v>632</v>
      </c>
      <c r="BRM124" t="s">
        <v>262</v>
      </c>
      <c r="BRN124" t="s">
        <v>455</v>
      </c>
      <c r="BRO124">
        <f>BRO56</f>
        <v>0</v>
      </c>
      <c r="BRP124" t="s">
        <v>180</v>
      </c>
      <c r="BRQ124" t="s">
        <v>47</v>
      </c>
      <c r="BRR124" t="s">
        <v>632</v>
      </c>
      <c r="BRS124" t="s">
        <v>262</v>
      </c>
      <c r="BRT124" t="s">
        <v>455</v>
      </c>
      <c r="BRU124">
        <f>BRU56</f>
        <v>0</v>
      </c>
      <c r="BRV124" t="s">
        <v>180</v>
      </c>
      <c r="BRW124" t="s">
        <v>47</v>
      </c>
      <c r="BRX124" t="s">
        <v>632</v>
      </c>
      <c r="BRY124" t="s">
        <v>262</v>
      </c>
      <c r="BRZ124" t="s">
        <v>455</v>
      </c>
      <c r="BSA124">
        <f>BSA56</f>
        <v>0</v>
      </c>
      <c r="BSB124" t="s">
        <v>180</v>
      </c>
      <c r="BSC124" t="s">
        <v>47</v>
      </c>
      <c r="BSD124" t="s">
        <v>632</v>
      </c>
      <c r="BSE124" t="s">
        <v>262</v>
      </c>
      <c r="BSF124" t="s">
        <v>455</v>
      </c>
      <c r="BSG124">
        <f>BSG56</f>
        <v>0</v>
      </c>
      <c r="BSH124" t="s">
        <v>180</v>
      </c>
      <c r="BSI124" t="s">
        <v>47</v>
      </c>
      <c r="BSJ124" t="s">
        <v>632</v>
      </c>
      <c r="BSK124" t="s">
        <v>262</v>
      </c>
      <c r="BSL124" t="s">
        <v>455</v>
      </c>
      <c r="BSM124">
        <f>BSM56</f>
        <v>0</v>
      </c>
      <c r="BSN124" t="s">
        <v>180</v>
      </c>
      <c r="BSO124" t="s">
        <v>47</v>
      </c>
      <c r="BSP124" t="s">
        <v>632</v>
      </c>
      <c r="BSQ124" t="s">
        <v>262</v>
      </c>
      <c r="BSR124" t="s">
        <v>455</v>
      </c>
      <c r="BSS124">
        <f>BSS56</f>
        <v>0</v>
      </c>
      <c r="BST124" t="s">
        <v>180</v>
      </c>
      <c r="BSU124" t="s">
        <v>47</v>
      </c>
      <c r="BSV124" t="s">
        <v>632</v>
      </c>
      <c r="BSW124" t="s">
        <v>262</v>
      </c>
      <c r="BSX124" t="s">
        <v>455</v>
      </c>
      <c r="BSY124">
        <f>BSY56</f>
        <v>0</v>
      </c>
      <c r="BSZ124" t="s">
        <v>180</v>
      </c>
      <c r="BTA124" t="s">
        <v>47</v>
      </c>
      <c r="BTB124" t="s">
        <v>632</v>
      </c>
      <c r="BTC124" t="s">
        <v>262</v>
      </c>
      <c r="BTD124" t="s">
        <v>455</v>
      </c>
      <c r="BTE124">
        <f>BTE56</f>
        <v>0</v>
      </c>
      <c r="BTF124" t="s">
        <v>180</v>
      </c>
      <c r="BTG124" t="s">
        <v>47</v>
      </c>
      <c r="BTH124" t="s">
        <v>632</v>
      </c>
      <c r="BTI124" t="s">
        <v>262</v>
      </c>
      <c r="BTJ124" t="s">
        <v>455</v>
      </c>
      <c r="BTK124">
        <f>BTK56</f>
        <v>0</v>
      </c>
      <c r="BTL124" t="s">
        <v>180</v>
      </c>
      <c r="BTM124" t="s">
        <v>47</v>
      </c>
      <c r="BTN124" t="s">
        <v>632</v>
      </c>
      <c r="BTO124" t="s">
        <v>262</v>
      </c>
      <c r="BTP124" t="s">
        <v>455</v>
      </c>
      <c r="BTQ124">
        <f>BTQ56</f>
        <v>0</v>
      </c>
      <c r="BTR124" t="s">
        <v>180</v>
      </c>
      <c r="BTS124" t="s">
        <v>47</v>
      </c>
      <c r="BTT124" t="s">
        <v>632</v>
      </c>
      <c r="BTU124" t="s">
        <v>262</v>
      </c>
      <c r="BTV124" t="s">
        <v>455</v>
      </c>
      <c r="BTW124">
        <f>BTW56</f>
        <v>0</v>
      </c>
      <c r="BTX124" t="s">
        <v>180</v>
      </c>
      <c r="BTY124" t="s">
        <v>47</v>
      </c>
      <c r="BTZ124" t="s">
        <v>632</v>
      </c>
      <c r="BUA124" t="s">
        <v>262</v>
      </c>
      <c r="BUB124" t="s">
        <v>455</v>
      </c>
      <c r="BUC124">
        <f>BUC56</f>
        <v>0</v>
      </c>
      <c r="BUD124" t="s">
        <v>180</v>
      </c>
      <c r="BUE124" t="s">
        <v>47</v>
      </c>
      <c r="BUF124" t="s">
        <v>632</v>
      </c>
      <c r="BUG124" t="s">
        <v>262</v>
      </c>
      <c r="BUH124" t="s">
        <v>455</v>
      </c>
      <c r="BUI124">
        <f>BUI56</f>
        <v>0</v>
      </c>
      <c r="BUJ124" t="s">
        <v>180</v>
      </c>
      <c r="BUK124" t="s">
        <v>47</v>
      </c>
      <c r="BUL124" t="s">
        <v>632</v>
      </c>
      <c r="BUM124" t="s">
        <v>262</v>
      </c>
      <c r="BUN124" t="s">
        <v>455</v>
      </c>
      <c r="BUO124">
        <f>BUO56</f>
        <v>0</v>
      </c>
      <c r="BUP124" t="s">
        <v>180</v>
      </c>
      <c r="BUQ124" t="s">
        <v>47</v>
      </c>
      <c r="BUR124" t="s">
        <v>632</v>
      </c>
      <c r="BUS124" t="s">
        <v>262</v>
      </c>
      <c r="BUT124" t="s">
        <v>455</v>
      </c>
      <c r="BUU124">
        <f>BUU56</f>
        <v>0</v>
      </c>
      <c r="BUV124" t="s">
        <v>180</v>
      </c>
      <c r="BUW124" t="s">
        <v>47</v>
      </c>
      <c r="BUX124" t="s">
        <v>632</v>
      </c>
      <c r="BUY124" t="s">
        <v>262</v>
      </c>
      <c r="BUZ124" t="s">
        <v>455</v>
      </c>
      <c r="BVA124">
        <f>BVA56</f>
        <v>0</v>
      </c>
      <c r="BVB124" t="s">
        <v>180</v>
      </c>
      <c r="BVC124" t="s">
        <v>47</v>
      </c>
      <c r="BVD124" t="s">
        <v>632</v>
      </c>
      <c r="BVE124" t="s">
        <v>262</v>
      </c>
      <c r="BVF124" t="s">
        <v>455</v>
      </c>
      <c r="BVG124">
        <f>BVG56</f>
        <v>0</v>
      </c>
      <c r="BVH124" t="s">
        <v>180</v>
      </c>
      <c r="BVI124" t="s">
        <v>47</v>
      </c>
      <c r="BVJ124" t="s">
        <v>632</v>
      </c>
      <c r="BVK124" t="s">
        <v>262</v>
      </c>
      <c r="BVL124" t="s">
        <v>455</v>
      </c>
      <c r="BVM124">
        <f>BVM56</f>
        <v>0</v>
      </c>
      <c r="BVN124" t="s">
        <v>180</v>
      </c>
      <c r="BVO124" t="s">
        <v>47</v>
      </c>
      <c r="BVP124" t="s">
        <v>632</v>
      </c>
      <c r="BVQ124" t="s">
        <v>262</v>
      </c>
      <c r="BVR124" t="s">
        <v>455</v>
      </c>
      <c r="BVS124">
        <f>BVS56</f>
        <v>0</v>
      </c>
      <c r="BVT124" t="s">
        <v>180</v>
      </c>
      <c r="BVU124" t="s">
        <v>47</v>
      </c>
      <c r="BVV124" t="s">
        <v>632</v>
      </c>
      <c r="BVW124" t="s">
        <v>262</v>
      </c>
      <c r="BVX124" t="s">
        <v>455</v>
      </c>
      <c r="BVY124">
        <f>BVY56</f>
        <v>0</v>
      </c>
      <c r="BVZ124" t="s">
        <v>180</v>
      </c>
      <c r="BWA124" t="s">
        <v>47</v>
      </c>
      <c r="BWB124" t="s">
        <v>632</v>
      </c>
      <c r="BWC124" t="s">
        <v>262</v>
      </c>
      <c r="BWD124" t="s">
        <v>455</v>
      </c>
      <c r="BWE124">
        <f>BWE56</f>
        <v>0</v>
      </c>
      <c r="BWF124" t="s">
        <v>180</v>
      </c>
      <c r="BWG124" t="s">
        <v>47</v>
      </c>
      <c r="BWH124" t="s">
        <v>632</v>
      </c>
      <c r="BWI124" t="s">
        <v>262</v>
      </c>
      <c r="BWJ124" t="s">
        <v>455</v>
      </c>
      <c r="BWK124">
        <f>BWK56</f>
        <v>0</v>
      </c>
      <c r="BWL124" t="s">
        <v>180</v>
      </c>
      <c r="BWM124" t="s">
        <v>47</v>
      </c>
      <c r="BWN124" t="s">
        <v>632</v>
      </c>
      <c r="BWO124" t="s">
        <v>262</v>
      </c>
      <c r="BWP124" t="s">
        <v>455</v>
      </c>
      <c r="BWQ124">
        <f>BWQ56</f>
        <v>0</v>
      </c>
      <c r="BWR124" t="s">
        <v>180</v>
      </c>
      <c r="BWS124" t="s">
        <v>47</v>
      </c>
      <c r="BWT124" t="s">
        <v>632</v>
      </c>
      <c r="BWU124" t="s">
        <v>262</v>
      </c>
      <c r="BWV124" t="s">
        <v>455</v>
      </c>
      <c r="BWW124">
        <f>BWW56</f>
        <v>0</v>
      </c>
      <c r="BWX124" t="s">
        <v>180</v>
      </c>
      <c r="BWY124" t="s">
        <v>47</v>
      </c>
      <c r="BWZ124" t="s">
        <v>632</v>
      </c>
      <c r="BXA124" t="s">
        <v>262</v>
      </c>
      <c r="BXB124" t="s">
        <v>455</v>
      </c>
      <c r="BXC124">
        <f>BXC56</f>
        <v>0</v>
      </c>
      <c r="BXD124" t="s">
        <v>180</v>
      </c>
      <c r="BXE124" t="s">
        <v>47</v>
      </c>
      <c r="BXF124" t="s">
        <v>632</v>
      </c>
      <c r="BXG124" t="s">
        <v>262</v>
      </c>
      <c r="BXH124" t="s">
        <v>455</v>
      </c>
      <c r="BXI124">
        <f>BXI56</f>
        <v>0</v>
      </c>
      <c r="BXJ124" t="s">
        <v>180</v>
      </c>
      <c r="BXK124" t="s">
        <v>47</v>
      </c>
      <c r="BXL124" t="s">
        <v>632</v>
      </c>
      <c r="BXM124" t="s">
        <v>262</v>
      </c>
      <c r="BXN124" t="s">
        <v>455</v>
      </c>
      <c r="BXO124">
        <f>BXO56</f>
        <v>0</v>
      </c>
      <c r="BXP124" t="s">
        <v>180</v>
      </c>
      <c r="BXQ124" t="s">
        <v>47</v>
      </c>
      <c r="BXR124" t="s">
        <v>632</v>
      </c>
      <c r="BXS124" t="s">
        <v>262</v>
      </c>
      <c r="BXT124" t="s">
        <v>455</v>
      </c>
      <c r="BXU124">
        <f>BXU56</f>
        <v>0</v>
      </c>
      <c r="BXV124" t="s">
        <v>180</v>
      </c>
      <c r="BXW124" t="s">
        <v>47</v>
      </c>
      <c r="BXX124" t="s">
        <v>632</v>
      </c>
      <c r="BXY124" t="s">
        <v>262</v>
      </c>
      <c r="BXZ124" t="s">
        <v>455</v>
      </c>
      <c r="BYA124">
        <f>BYA56</f>
        <v>0</v>
      </c>
      <c r="BYB124" t="s">
        <v>180</v>
      </c>
      <c r="BYC124" t="s">
        <v>47</v>
      </c>
      <c r="BYD124" t="s">
        <v>632</v>
      </c>
      <c r="BYE124" t="s">
        <v>262</v>
      </c>
      <c r="BYF124" t="s">
        <v>455</v>
      </c>
      <c r="BYG124">
        <f>BYG56</f>
        <v>0</v>
      </c>
      <c r="BYH124" t="s">
        <v>180</v>
      </c>
      <c r="BYI124" t="s">
        <v>47</v>
      </c>
      <c r="BYJ124" t="s">
        <v>632</v>
      </c>
      <c r="BYK124" t="s">
        <v>262</v>
      </c>
      <c r="BYL124" t="s">
        <v>455</v>
      </c>
      <c r="BYM124">
        <f>BYM56</f>
        <v>0</v>
      </c>
      <c r="BYN124" t="s">
        <v>180</v>
      </c>
      <c r="BYO124" t="s">
        <v>47</v>
      </c>
      <c r="BYP124" t="s">
        <v>632</v>
      </c>
      <c r="BYQ124" t="s">
        <v>262</v>
      </c>
      <c r="BYR124" t="s">
        <v>455</v>
      </c>
      <c r="BYS124">
        <f>BYS56</f>
        <v>0</v>
      </c>
      <c r="BYT124" t="s">
        <v>180</v>
      </c>
      <c r="BYU124" t="s">
        <v>47</v>
      </c>
      <c r="BYV124" t="s">
        <v>632</v>
      </c>
      <c r="BYW124" t="s">
        <v>262</v>
      </c>
      <c r="BYX124" t="s">
        <v>455</v>
      </c>
      <c r="BYY124">
        <f>BYY56</f>
        <v>0</v>
      </c>
      <c r="BYZ124" t="s">
        <v>180</v>
      </c>
      <c r="BZA124" t="s">
        <v>47</v>
      </c>
      <c r="BZB124" t="s">
        <v>632</v>
      </c>
      <c r="BZC124" t="s">
        <v>262</v>
      </c>
      <c r="BZD124" t="s">
        <v>455</v>
      </c>
      <c r="BZE124">
        <f>BZE56</f>
        <v>0</v>
      </c>
      <c r="BZF124" t="s">
        <v>180</v>
      </c>
      <c r="BZG124" t="s">
        <v>47</v>
      </c>
      <c r="BZH124" t="s">
        <v>632</v>
      </c>
      <c r="BZI124" t="s">
        <v>262</v>
      </c>
      <c r="BZJ124" t="s">
        <v>455</v>
      </c>
      <c r="BZK124">
        <f>BZK56</f>
        <v>0</v>
      </c>
      <c r="BZL124" t="s">
        <v>180</v>
      </c>
      <c r="BZM124" t="s">
        <v>47</v>
      </c>
      <c r="BZN124" t="s">
        <v>632</v>
      </c>
      <c r="BZO124" t="s">
        <v>262</v>
      </c>
      <c r="BZP124" t="s">
        <v>455</v>
      </c>
      <c r="BZQ124">
        <f>BZQ56</f>
        <v>0</v>
      </c>
      <c r="BZR124" t="s">
        <v>180</v>
      </c>
      <c r="BZS124" t="s">
        <v>47</v>
      </c>
      <c r="BZT124" t="s">
        <v>632</v>
      </c>
      <c r="BZU124" t="s">
        <v>262</v>
      </c>
      <c r="BZV124" t="s">
        <v>455</v>
      </c>
      <c r="BZW124">
        <f>BZW56</f>
        <v>0</v>
      </c>
      <c r="BZX124" t="s">
        <v>180</v>
      </c>
      <c r="BZY124" t="s">
        <v>47</v>
      </c>
      <c r="BZZ124" t="s">
        <v>632</v>
      </c>
      <c r="CAA124" t="s">
        <v>262</v>
      </c>
      <c r="CAB124" t="s">
        <v>455</v>
      </c>
      <c r="CAC124">
        <f>CAC56</f>
        <v>0</v>
      </c>
      <c r="CAD124" t="s">
        <v>180</v>
      </c>
      <c r="CAE124" t="s">
        <v>47</v>
      </c>
      <c r="CAF124" t="s">
        <v>632</v>
      </c>
      <c r="CAG124" t="s">
        <v>262</v>
      </c>
      <c r="CAH124" t="s">
        <v>455</v>
      </c>
      <c r="CAI124">
        <f>CAI56</f>
        <v>0</v>
      </c>
      <c r="CAJ124" t="s">
        <v>180</v>
      </c>
      <c r="CAK124" t="s">
        <v>47</v>
      </c>
      <c r="CAL124" t="s">
        <v>632</v>
      </c>
      <c r="CAM124" t="s">
        <v>262</v>
      </c>
      <c r="CAN124" t="s">
        <v>455</v>
      </c>
      <c r="CAO124">
        <f>CAO56</f>
        <v>0</v>
      </c>
      <c r="CAP124" t="s">
        <v>180</v>
      </c>
      <c r="CAQ124" t="s">
        <v>47</v>
      </c>
      <c r="CAR124" t="s">
        <v>632</v>
      </c>
      <c r="CAS124" t="s">
        <v>262</v>
      </c>
      <c r="CAT124" t="s">
        <v>455</v>
      </c>
      <c r="CAU124">
        <f>CAU56</f>
        <v>0</v>
      </c>
      <c r="CAV124" t="s">
        <v>180</v>
      </c>
      <c r="CAW124" t="s">
        <v>47</v>
      </c>
      <c r="CAX124" t="s">
        <v>632</v>
      </c>
      <c r="CAY124" t="s">
        <v>262</v>
      </c>
      <c r="CAZ124" t="s">
        <v>455</v>
      </c>
      <c r="CBA124">
        <f>CBA56</f>
        <v>0</v>
      </c>
      <c r="CBB124" t="s">
        <v>180</v>
      </c>
      <c r="CBC124" t="s">
        <v>47</v>
      </c>
      <c r="CBD124" t="s">
        <v>632</v>
      </c>
      <c r="CBE124" t="s">
        <v>262</v>
      </c>
      <c r="CBF124" t="s">
        <v>455</v>
      </c>
      <c r="CBG124">
        <f>CBG56</f>
        <v>0</v>
      </c>
      <c r="CBH124" t="s">
        <v>180</v>
      </c>
      <c r="CBI124" t="s">
        <v>47</v>
      </c>
      <c r="CBJ124" t="s">
        <v>632</v>
      </c>
      <c r="CBK124" t="s">
        <v>262</v>
      </c>
      <c r="CBL124" t="s">
        <v>455</v>
      </c>
      <c r="CBM124">
        <f>CBM56</f>
        <v>0</v>
      </c>
      <c r="CBN124" t="s">
        <v>180</v>
      </c>
      <c r="CBO124" t="s">
        <v>47</v>
      </c>
      <c r="CBP124" t="s">
        <v>632</v>
      </c>
      <c r="CBQ124" t="s">
        <v>262</v>
      </c>
      <c r="CBR124" t="s">
        <v>455</v>
      </c>
      <c r="CBS124">
        <f>CBS56</f>
        <v>0</v>
      </c>
      <c r="CBT124" t="s">
        <v>180</v>
      </c>
      <c r="CBU124" t="s">
        <v>47</v>
      </c>
      <c r="CBV124" t="s">
        <v>632</v>
      </c>
      <c r="CBW124" t="s">
        <v>262</v>
      </c>
      <c r="CBX124" t="s">
        <v>455</v>
      </c>
      <c r="CBY124">
        <f>CBY56</f>
        <v>0</v>
      </c>
      <c r="CBZ124" t="s">
        <v>180</v>
      </c>
      <c r="CCA124" t="s">
        <v>47</v>
      </c>
      <c r="CCB124" t="s">
        <v>632</v>
      </c>
      <c r="CCC124" t="s">
        <v>262</v>
      </c>
      <c r="CCD124" t="s">
        <v>455</v>
      </c>
      <c r="CCE124">
        <f>CCE56</f>
        <v>0</v>
      </c>
      <c r="CCF124" t="s">
        <v>180</v>
      </c>
      <c r="CCG124" t="s">
        <v>47</v>
      </c>
      <c r="CCH124" t="s">
        <v>632</v>
      </c>
      <c r="CCI124" t="s">
        <v>262</v>
      </c>
      <c r="CCJ124" t="s">
        <v>455</v>
      </c>
      <c r="CCK124">
        <f>CCK56</f>
        <v>0</v>
      </c>
      <c r="CCL124" t="s">
        <v>180</v>
      </c>
      <c r="CCM124" t="s">
        <v>47</v>
      </c>
      <c r="CCN124" t="s">
        <v>632</v>
      </c>
      <c r="CCO124" t="s">
        <v>262</v>
      </c>
      <c r="CCP124" t="s">
        <v>455</v>
      </c>
      <c r="CCQ124">
        <f>CCQ56</f>
        <v>0</v>
      </c>
      <c r="CCR124" t="s">
        <v>180</v>
      </c>
      <c r="CCS124" t="s">
        <v>47</v>
      </c>
      <c r="CCT124" t="s">
        <v>632</v>
      </c>
      <c r="CCU124" t="s">
        <v>262</v>
      </c>
      <c r="CCV124" t="s">
        <v>455</v>
      </c>
      <c r="CCW124">
        <f>CCW56</f>
        <v>0</v>
      </c>
      <c r="CCX124" t="s">
        <v>180</v>
      </c>
      <c r="CCY124" t="s">
        <v>47</v>
      </c>
      <c r="CCZ124" t="s">
        <v>632</v>
      </c>
      <c r="CDA124" t="s">
        <v>262</v>
      </c>
      <c r="CDB124" t="s">
        <v>455</v>
      </c>
      <c r="CDC124">
        <f>CDC56</f>
        <v>0</v>
      </c>
      <c r="CDD124" t="s">
        <v>180</v>
      </c>
      <c r="CDE124" t="s">
        <v>47</v>
      </c>
      <c r="CDF124" t="s">
        <v>632</v>
      </c>
      <c r="CDG124" t="s">
        <v>262</v>
      </c>
      <c r="CDH124" t="s">
        <v>455</v>
      </c>
      <c r="CDI124">
        <f>CDI56</f>
        <v>0</v>
      </c>
      <c r="CDJ124" t="s">
        <v>180</v>
      </c>
      <c r="CDK124" t="s">
        <v>47</v>
      </c>
      <c r="CDL124" t="s">
        <v>632</v>
      </c>
      <c r="CDM124" t="s">
        <v>262</v>
      </c>
      <c r="CDN124" t="s">
        <v>455</v>
      </c>
      <c r="CDO124">
        <f>CDO56</f>
        <v>0</v>
      </c>
      <c r="CDP124" t="s">
        <v>180</v>
      </c>
      <c r="CDQ124" t="s">
        <v>47</v>
      </c>
      <c r="CDR124" t="s">
        <v>632</v>
      </c>
      <c r="CDS124" t="s">
        <v>262</v>
      </c>
      <c r="CDT124" t="s">
        <v>455</v>
      </c>
      <c r="CDU124">
        <f>CDU56</f>
        <v>0</v>
      </c>
      <c r="CDV124" t="s">
        <v>180</v>
      </c>
      <c r="CDW124" t="s">
        <v>47</v>
      </c>
      <c r="CDX124" t="s">
        <v>632</v>
      </c>
      <c r="CDY124" t="s">
        <v>262</v>
      </c>
      <c r="CDZ124" t="s">
        <v>455</v>
      </c>
      <c r="CEA124">
        <f>CEA56</f>
        <v>0</v>
      </c>
      <c r="CEB124" t="s">
        <v>180</v>
      </c>
      <c r="CEC124" t="s">
        <v>47</v>
      </c>
      <c r="CED124" t="s">
        <v>632</v>
      </c>
      <c r="CEE124" t="s">
        <v>262</v>
      </c>
      <c r="CEF124" t="s">
        <v>455</v>
      </c>
      <c r="CEG124">
        <f>CEG56</f>
        <v>0</v>
      </c>
      <c r="CEH124" t="s">
        <v>180</v>
      </c>
      <c r="CEI124" t="s">
        <v>47</v>
      </c>
      <c r="CEJ124" t="s">
        <v>632</v>
      </c>
      <c r="CEK124" t="s">
        <v>262</v>
      </c>
      <c r="CEL124" t="s">
        <v>455</v>
      </c>
      <c r="CEM124">
        <f>CEM56</f>
        <v>0</v>
      </c>
      <c r="CEN124" t="s">
        <v>180</v>
      </c>
      <c r="CEO124" t="s">
        <v>47</v>
      </c>
      <c r="CEP124" t="s">
        <v>632</v>
      </c>
      <c r="CEQ124" t="s">
        <v>262</v>
      </c>
      <c r="CER124" t="s">
        <v>455</v>
      </c>
      <c r="CES124">
        <f>CES56</f>
        <v>0</v>
      </c>
      <c r="CET124" t="s">
        <v>180</v>
      </c>
      <c r="CEU124" t="s">
        <v>47</v>
      </c>
      <c r="CEV124" t="s">
        <v>632</v>
      </c>
      <c r="CEW124" t="s">
        <v>262</v>
      </c>
      <c r="CEX124" t="s">
        <v>455</v>
      </c>
      <c r="CEY124">
        <f>CEY56</f>
        <v>0</v>
      </c>
      <c r="CEZ124" t="s">
        <v>180</v>
      </c>
      <c r="CFA124" t="s">
        <v>47</v>
      </c>
      <c r="CFB124" t="s">
        <v>632</v>
      </c>
      <c r="CFC124" t="s">
        <v>262</v>
      </c>
      <c r="CFD124" t="s">
        <v>455</v>
      </c>
      <c r="CFE124">
        <f>CFE56</f>
        <v>0</v>
      </c>
      <c r="CFF124" t="s">
        <v>180</v>
      </c>
      <c r="CFG124" t="s">
        <v>47</v>
      </c>
      <c r="CFH124" t="s">
        <v>632</v>
      </c>
      <c r="CFI124" t="s">
        <v>262</v>
      </c>
      <c r="CFJ124" t="s">
        <v>455</v>
      </c>
      <c r="CFK124">
        <f>CFK56</f>
        <v>0</v>
      </c>
      <c r="CFL124" t="s">
        <v>180</v>
      </c>
      <c r="CFM124" t="s">
        <v>47</v>
      </c>
      <c r="CFN124" t="s">
        <v>632</v>
      </c>
      <c r="CFO124" t="s">
        <v>262</v>
      </c>
      <c r="CFP124" t="s">
        <v>455</v>
      </c>
      <c r="CFQ124">
        <f>CFQ56</f>
        <v>0</v>
      </c>
      <c r="CFR124" t="s">
        <v>180</v>
      </c>
      <c r="CFS124" t="s">
        <v>47</v>
      </c>
      <c r="CFT124" t="s">
        <v>632</v>
      </c>
      <c r="CFU124" t="s">
        <v>262</v>
      </c>
      <c r="CFV124" t="s">
        <v>455</v>
      </c>
      <c r="CFW124">
        <f>CFW56</f>
        <v>0</v>
      </c>
      <c r="CFX124" t="s">
        <v>180</v>
      </c>
      <c r="CFY124" t="s">
        <v>47</v>
      </c>
      <c r="CFZ124" t="s">
        <v>632</v>
      </c>
      <c r="CGA124" t="s">
        <v>262</v>
      </c>
      <c r="CGB124" t="s">
        <v>455</v>
      </c>
      <c r="CGC124">
        <f>CGC56</f>
        <v>0</v>
      </c>
      <c r="CGD124" t="s">
        <v>180</v>
      </c>
      <c r="CGE124" t="s">
        <v>47</v>
      </c>
      <c r="CGF124" t="s">
        <v>632</v>
      </c>
      <c r="CGG124" t="s">
        <v>262</v>
      </c>
      <c r="CGH124" t="s">
        <v>455</v>
      </c>
      <c r="CGI124">
        <f>CGI56</f>
        <v>0</v>
      </c>
      <c r="CGJ124" t="s">
        <v>180</v>
      </c>
      <c r="CGK124" t="s">
        <v>47</v>
      </c>
      <c r="CGL124" t="s">
        <v>632</v>
      </c>
      <c r="CGM124" t="s">
        <v>262</v>
      </c>
      <c r="CGN124" t="s">
        <v>455</v>
      </c>
      <c r="CGO124">
        <f>CGO56</f>
        <v>0</v>
      </c>
      <c r="CGP124" t="s">
        <v>180</v>
      </c>
      <c r="CGQ124" t="s">
        <v>47</v>
      </c>
      <c r="CGR124" t="s">
        <v>632</v>
      </c>
      <c r="CGS124" t="s">
        <v>262</v>
      </c>
      <c r="CGT124" t="s">
        <v>455</v>
      </c>
      <c r="CGU124">
        <f>CGU56</f>
        <v>0</v>
      </c>
      <c r="CGV124" t="s">
        <v>180</v>
      </c>
      <c r="CGW124" t="s">
        <v>47</v>
      </c>
      <c r="CGX124" t="s">
        <v>632</v>
      </c>
      <c r="CGY124" t="s">
        <v>262</v>
      </c>
      <c r="CGZ124" t="s">
        <v>455</v>
      </c>
      <c r="CHA124">
        <f>CHA56</f>
        <v>0</v>
      </c>
      <c r="CHB124" t="s">
        <v>180</v>
      </c>
      <c r="CHC124" t="s">
        <v>47</v>
      </c>
      <c r="CHD124" t="s">
        <v>632</v>
      </c>
      <c r="CHE124" t="s">
        <v>262</v>
      </c>
      <c r="CHF124" t="s">
        <v>455</v>
      </c>
      <c r="CHG124">
        <f>CHG56</f>
        <v>0</v>
      </c>
      <c r="CHH124" t="s">
        <v>180</v>
      </c>
      <c r="CHI124" t="s">
        <v>47</v>
      </c>
      <c r="CHJ124" t="s">
        <v>632</v>
      </c>
      <c r="CHK124" t="s">
        <v>262</v>
      </c>
      <c r="CHL124" t="s">
        <v>455</v>
      </c>
      <c r="CHM124">
        <f>CHM56</f>
        <v>0</v>
      </c>
      <c r="CHN124" t="s">
        <v>180</v>
      </c>
      <c r="CHO124" t="s">
        <v>47</v>
      </c>
      <c r="CHP124" t="s">
        <v>632</v>
      </c>
      <c r="CHQ124" t="s">
        <v>262</v>
      </c>
      <c r="CHR124" t="s">
        <v>455</v>
      </c>
      <c r="CHS124">
        <f>CHS56</f>
        <v>0</v>
      </c>
      <c r="CHT124" t="s">
        <v>180</v>
      </c>
      <c r="CHU124" t="s">
        <v>47</v>
      </c>
      <c r="CHV124" t="s">
        <v>632</v>
      </c>
      <c r="CHW124" t="s">
        <v>262</v>
      </c>
      <c r="CHX124" t="s">
        <v>455</v>
      </c>
      <c r="CHY124">
        <f>CHY56</f>
        <v>0</v>
      </c>
      <c r="CHZ124" t="s">
        <v>180</v>
      </c>
      <c r="CIA124" t="s">
        <v>47</v>
      </c>
      <c r="CIB124" t="s">
        <v>632</v>
      </c>
      <c r="CIC124" t="s">
        <v>262</v>
      </c>
      <c r="CID124" t="s">
        <v>455</v>
      </c>
      <c r="CIE124">
        <f>CIE56</f>
        <v>0</v>
      </c>
      <c r="CIF124" t="s">
        <v>180</v>
      </c>
      <c r="CIG124" t="s">
        <v>47</v>
      </c>
      <c r="CIH124" t="s">
        <v>632</v>
      </c>
      <c r="CII124" t="s">
        <v>262</v>
      </c>
      <c r="CIJ124" t="s">
        <v>455</v>
      </c>
      <c r="CIK124">
        <f>CIK56</f>
        <v>0</v>
      </c>
      <c r="CIL124" t="s">
        <v>180</v>
      </c>
      <c r="CIM124" t="s">
        <v>47</v>
      </c>
      <c r="CIN124" t="s">
        <v>632</v>
      </c>
      <c r="CIO124" t="s">
        <v>262</v>
      </c>
      <c r="CIP124" t="s">
        <v>455</v>
      </c>
      <c r="CIQ124">
        <f>CIQ56</f>
        <v>0</v>
      </c>
      <c r="CIR124" t="s">
        <v>180</v>
      </c>
      <c r="CIS124" t="s">
        <v>47</v>
      </c>
      <c r="CIT124" t="s">
        <v>632</v>
      </c>
      <c r="CIU124" t="s">
        <v>262</v>
      </c>
      <c r="CIV124" t="s">
        <v>455</v>
      </c>
      <c r="CIW124">
        <f>CIW56</f>
        <v>0</v>
      </c>
      <c r="CIX124" t="s">
        <v>180</v>
      </c>
      <c r="CIY124" t="s">
        <v>47</v>
      </c>
      <c r="CIZ124" t="s">
        <v>632</v>
      </c>
      <c r="CJA124" t="s">
        <v>262</v>
      </c>
      <c r="CJB124" t="s">
        <v>455</v>
      </c>
      <c r="CJC124">
        <f>CJC56</f>
        <v>0</v>
      </c>
      <c r="CJD124" t="s">
        <v>180</v>
      </c>
      <c r="CJE124" t="s">
        <v>47</v>
      </c>
      <c r="CJF124" t="s">
        <v>632</v>
      </c>
      <c r="CJG124" t="s">
        <v>262</v>
      </c>
      <c r="CJH124" t="s">
        <v>455</v>
      </c>
      <c r="CJI124">
        <f>CJI56</f>
        <v>0</v>
      </c>
      <c r="CJJ124" t="s">
        <v>180</v>
      </c>
      <c r="CJK124" t="s">
        <v>47</v>
      </c>
      <c r="CJL124" t="s">
        <v>632</v>
      </c>
      <c r="CJM124" t="s">
        <v>262</v>
      </c>
      <c r="CJN124" t="s">
        <v>455</v>
      </c>
      <c r="CJO124">
        <f>CJO56</f>
        <v>0</v>
      </c>
      <c r="CJP124" t="s">
        <v>180</v>
      </c>
      <c r="CJQ124" t="s">
        <v>47</v>
      </c>
      <c r="CJR124" t="s">
        <v>632</v>
      </c>
      <c r="CJS124" t="s">
        <v>262</v>
      </c>
      <c r="CJT124" t="s">
        <v>455</v>
      </c>
      <c r="CJU124">
        <f>CJU56</f>
        <v>0</v>
      </c>
      <c r="CJV124" t="s">
        <v>180</v>
      </c>
      <c r="CJW124" t="s">
        <v>47</v>
      </c>
      <c r="CJX124" t="s">
        <v>632</v>
      </c>
      <c r="CJY124" t="s">
        <v>262</v>
      </c>
      <c r="CJZ124" t="s">
        <v>455</v>
      </c>
      <c r="CKA124">
        <f>CKA56</f>
        <v>0</v>
      </c>
      <c r="CKB124" t="s">
        <v>180</v>
      </c>
      <c r="CKC124" t="s">
        <v>47</v>
      </c>
      <c r="CKD124" t="s">
        <v>632</v>
      </c>
      <c r="CKE124" t="s">
        <v>262</v>
      </c>
      <c r="CKF124" t="s">
        <v>455</v>
      </c>
      <c r="CKG124">
        <f>CKG56</f>
        <v>0</v>
      </c>
      <c r="CKH124" t="s">
        <v>180</v>
      </c>
      <c r="CKI124" t="s">
        <v>47</v>
      </c>
      <c r="CKJ124" t="s">
        <v>632</v>
      </c>
      <c r="CKK124" t="s">
        <v>262</v>
      </c>
      <c r="CKL124" t="s">
        <v>455</v>
      </c>
      <c r="CKM124">
        <f>CKM56</f>
        <v>0</v>
      </c>
      <c r="CKN124" t="s">
        <v>180</v>
      </c>
      <c r="CKO124" t="s">
        <v>47</v>
      </c>
      <c r="CKP124" t="s">
        <v>632</v>
      </c>
      <c r="CKQ124" t="s">
        <v>262</v>
      </c>
      <c r="CKR124" t="s">
        <v>455</v>
      </c>
      <c r="CKS124">
        <f>CKS56</f>
        <v>0</v>
      </c>
      <c r="CKT124" t="s">
        <v>180</v>
      </c>
      <c r="CKU124" t="s">
        <v>47</v>
      </c>
      <c r="CKV124" t="s">
        <v>632</v>
      </c>
      <c r="CKW124" t="s">
        <v>262</v>
      </c>
      <c r="CKX124" t="s">
        <v>455</v>
      </c>
      <c r="CKY124">
        <f>CKY56</f>
        <v>0</v>
      </c>
      <c r="CKZ124" t="s">
        <v>180</v>
      </c>
      <c r="CLA124" t="s">
        <v>47</v>
      </c>
      <c r="CLB124" t="s">
        <v>632</v>
      </c>
      <c r="CLC124" t="s">
        <v>262</v>
      </c>
      <c r="CLD124" t="s">
        <v>455</v>
      </c>
      <c r="CLE124">
        <f>CLE56</f>
        <v>0</v>
      </c>
      <c r="CLF124" t="s">
        <v>180</v>
      </c>
      <c r="CLG124" t="s">
        <v>47</v>
      </c>
      <c r="CLH124" t="s">
        <v>632</v>
      </c>
      <c r="CLI124" t="s">
        <v>262</v>
      </c>
      <c r="CLJ124" t="s">
        <v>455</v>
      </c>
      <c r="CLK124">
        <f>CLK56</f>
        <v>0</v>
      </c>
      <c r="CLL124" t="s">
        <v>180</v>
      </c>
      <c r="CLM124" t="s">
        <v>47</v>
      </c>
      <c r="CLN124" t="s">
        <v>632</v>
      </c>
      <c r="CLO124" t="s">
        <v>262</v>
      </c>
      <c r="CLP124" t="s">
        <v>455</v>
      </c>
      <c r="CLQ124">
        <f>CLQ56</f>
        <v>0</v>
      </c>
      <c r="CLR124" t="s">
        <v>180</v>
      </c>
      <c r="CLS124" t="s">
        <v>47</v>
      </c>
      <c r="CLT124" t="s">
        <v>632</v>
      </c>
      <c r="CLU124" t="s">
        <v>262</v>
      </c>
      <c r="CLV124" t="s">
        <v>455</v>
      </c>
      <c r="CLW124">
        <f>CLW56</f>
        <v>0</v>
      </c>
      <c r="CLX124" t="s">
        <v>180</v>
      </c>
      <c r="CLY124" t="s">
        <v>47</v>
      </c>
      <c r="CLZ124" t="s">
        <v>632</v>
      </c>
      <c r="CMA124" t="s">
        <v>262</v>
      </c>
      <c r="CMB124" t="s">
        <v>455</v>
      </c>
      <c r="CMC124">
        <f>CMC56</f>
        <v>0</v>
      </c>
      <c r="CMD124" t="s">
        <v>180</v>
      </c>
      <c r="CME124" t="s">
        <v>47</v>
      </c>
      <c r="CMF124" t="s">
        <v>632</v>
      </c>
      <c r="CMG124" t="s">
        <v>262</v>
      </c>
      <c r="CMH124" t="s">
        <v>455</v>
      </c>
      <c r="CMI124">
        <f>CMI56</f>
        <v>0</v>
      </c>
      <c r="CMJ124" t="s">
        <v>180</v>
      </c>
      <c r="CMK124" t="s">
        <v>47</v>
      </c>
      <c r="CML124" t="s">
        <v>632</v>
      </c>
      <c r="CMM124" t="s">
        <v>262</v>
      </c>
      <c r="CMN124" t="s">
        <v>455</v>
      </c>
      <c r="CMO124">
        <f>CMO56</f>
        <v>0</v>
      </c>
      <c r="CMP124" t="s">
        <v>180</v>
      </c>
      <c r="CMQ124" t="s">
        <v>47</v>
      </c>
      <c r="CMR124" t="s">
        <v>632</v>
      </c>
      <c r="CMS124" t="s">
        <v>262</v>
      </c>
      <c r="CMT124" t="s">
        <v>455</v>
      </c>
      <c r="CMU124">
        <f>CMU56</f>
        <v>0</v>
      </c>
      <c r="CMV124" t="s">
        <v>180</v>
      </c>
      <c r="CMW124" t="s">
        <v>47</v>
      </c>
      <c r="CMX124" t="s">
        <v>632</v>
      </c>
      <c r="CMY124" t="s">
        <v>262</v>
      </c>
      <c r="CMZ124" t="s">
        <v>455</v>
      </c>
      <c r="CNA124">
        <f>CNA56</f>
        <v>0</v>
      </c>
      <c r="CNB124" t="s">
        <v>180</v>
      </c>
      <c r="CNC124" t="s">
        <v>47</v>
      </c>
      <c r="CND124" t="s">
        <v>632</v>
      </c>
      <c r="CNE124" t="s">
        <v>262</v>
      </c>
      <c r="CNF124" t="s">
        <v>455</v>
      </c>
      <c r="CNG124">
        <f>CNG56</f>
        <v>0</v>
      </c>
      <c r="CNH124" t="s">
        <v>180</v>
      </c>
      <c r="CNI124" t="s">
        <v>47</v>
      </c>
      <c r="CNJ124" t="s">
        <v>632</v>
      </c>
      <c r="CNK124" t="s">
        <v>262</v>
      </c>
      <c r="CNL124" t="s">
        <v>455</v>
      </c>
      <c r="CNM124">
        <f>CNM56</f>
        <v>0</v>
      </c>
      <c r="CNN124" t="s">
        <v>180</v>
      </c>
      <c r="CNO124" t="s">
        <v>47</v>
      </c>
      <c r="CNP124" t="s">
        <v>632</v>
      </c>
      <c r="CNQ124" t="s">
        <v>262</v>
      </c>
      <c r="CNR124" t="s">
        <v>455</v>
      </c>
      <c r="CNS124">
        <f>CNS56</f>
        <v>0</v>
      </c>
      <c r="CNT124" t="s">
        <v>180</v>
      </c>
      <c r="CNU124" t="s">
        <v>47</v>
      </c>
      <c r="CNV124" t="s">
        <v>632</v>
      </c>
      <c r="CNW124" t="s">
        <v>262</v>
      </c>
      <c r="CNX124" t="s">
        <v>455</v>
      </c>
      <c r="CNY124">
        <f>CNY56</f>
        <v>0</v>
      </c>
      <c r="CNZ124" t="s">
        <v>180</v>
      </c>
      <c r="COA124" t="s">
        <v>47</v>
      </c>
      <c r="COB124" t="s">
        <v>632</v>
      </c>
      <c r="COC124" t="s">
        <v>262</v>
      </c>
      <c r="COD124" t="s">
        <v>455</v>
      </c>
      <c r="COE124">
        <f>COE56</f>
        <v>0</v>
      </c>
      <c r="COF124" t="s">
        <v>180</v>
      </c>
      <c r="COG124" t="s">
        <v>47</v>
      </c>
      <c r="COH124" t="s">
        <v>632</v>
      </c>
      <c r="COI124" t="s">
        <v>262</v>
      </c>
      <c r="COJ124" t="s">
        <v>455</v>
      </c>
      <c r="COK124">
        <f>COK56</f>
        <v>0</v>
      </c>
      <c r="COL124" t="s">
        <v>180</v>
      </c>
      <c r="COM124" t="s">
        <v>47</v>
      </c>
      <c r="CON124" t="s">
        <v>632</v>
      </c>
      <c r="COO124" t="s">
        <v>262</v>
      </c>
      <c r="COP124" t="s">
        <v>455</v>
      </c>
      <c r="COQ124">
        <f>COQ56</f>
        <v>0</v>
      </c>
      <c r="COR124" t="s">
        <v>180</v>
      </c>
      <c r="COS124" t="s">
        <v>47</v>
      </c>
      <c r="COT124" t="s">
        <v>632</v>
      </c>
      <c r="COU124" t="s">
        <v>262</v>
      </c>
      <c r="COV124" t="s">
        <v>455</v>
      </c>
      <c r="COW124">
        <f>COW56</f>
        <v>0</v>
      </c>
      <c r="COX124" t="s">
        <v>180</v>
      </c>
      <c r="COY124" t="s">
        <v>47</v>
      </c>
      <c r="COZ124" t="s">
        <v>632</v>
      </c>
      <c r="CPA124" t="s">
        <v>262</v>
      </c>
      <c r="CPB124" t="s">
        <v>455</v>
      </c>
      <c r="CPC124">
        <f>CPC56</f>
        <v>0</v>
      </c>
      <c r="CPD124" t="s">
        <v>180</v>
      </c>
      <c r="CPE124" t="s">
        <v>47</v>
      </c>
      <c r="CPF124" t="s">
        <v>632</v>
      </c>
      <c r="CPG124" t="s">
        <v>262</v>
      </c>
      <c r="CPH124" t="s">
        <v>455</v>
      </c>
      <c r="CPI124">
        <f>CPI56</f>
        <v>0</v>
      </c>
      <c r="CPJ124" t="s">
        <v>180</v>
      </c>
      <c r="CPK124" t="s">
        <v>47</v>
      </c>
      <c r="CPL124" t="s">
        <v>632</v>
      </c>
      <c r="CPM124" t="s">
        <v>262</v>
      </c>
      <c r="CPN124" t="s">
        <v>455</v>
      </c>
      <c r="CPO124">
        <f>CPO56</f>
        <v>0</v>
      </c>
      <c r="CPP124" t="s">
        <v>180</v>
      </c>
      <c r="CPQ124" t="s">
        <v>47</v>
      </c>
      <c r="CPR124" t="s">
        <v>632</v>
      </c>
      <c r="CPS124" t="s">
        <v>262</v>
      </c>
      <c r="CPT124" t="s">
        <v>455</v>
      </c>
      <c r="CPU124">
        <f>CPU56</f>
        <v>0</v>
      </c>
      <c r="CPV124" t="s">
        <v>180</v>
      </c>
      <c r="CPW124" t="s">
        <v>47</v>
      </c>
      <c r="CPX124" t="s">
        <v>632</v>
      </c>
      <c r="CPY124" t="s">
        <v>262</v>
      </c>
      <c r="CPZ124" t="s">
        <v>455</v>
      </c>
      <c r="CQA124">
        <f>CQA56</f>
        <v>0</v>
      </c>
      <c r="CQB124" t="s">
        <v>180</v>
      </c>
      <c r="CQC124" t="s">
        <v>47</v>
      </c>
      <c r="CQD124" t="s">
        <v>632</v>
      </c>
      <c r="CQE124" t="s">
        <v>262</v>
      </c>
      <c r="CQF124" t="s">
        <v>455</v>
      </c>
      <c r="CQG124">
        <f>CQG56</f>
        <v>0</v>
      </c>
      <c r="CQH124" t="s">
        <v>180</v>
      </c>
      <c r="CQI124" t="s">
        <v>47</v>
      </c>
      <c r="CQJ124" t="s">
        <v>632</v>
      </c>
      <c r="CQK124" t="s">
        <v>262</v>
      </c>
      <c r="CQL124" t="s">
        <v>455</v>
      </c>
      <c r="CQM124">
        <f>CQM56</f>
        <v>0</v>
      </c>
      <c r="CQN124" t="s">
        <v>180</v>
      </c>
      <c r="CQO124" t="s">
        <v>47</v>
      </c>
      <c r="CQP124" t="s">
        <v>632</v>
      </c>
      <c r="CQQ124" t="s">
        <v>262</v>
      </c>
      <c r="CQR124" t="s">
        <v>455</v>
      </c>
      <c r="CQS124">
        <f>CQS56</f>
        <v>0</v>
      </c>
      <c r="CQT124" t="s">
        <v>180</v>
      </c>
      <c r="CQU124" t="s">
        <v>47</v>
      </c>
      <c r="CQV124" t="s">
        <v>632</v>
      </c>
      <c r="CQW124" t="s">
        <v>262</v>
      </c>
      <c r="CQX124" t="s">
        <v>455</v>
      </c>
      <c r="CQY124">
        <f>CQY56</f>
        <v>0</v>
      </c>
      <c r="CQZ124" t="s">
        <v>180</v>
      </c>
      <c r="CRA124" t="s">
        <v>47</v>
      </c>
      <c r="CRB124" t="s">
        <v>632</v>
      </c>
      <c r="CRC124" t="s">
        <v>262</v>
      </c>
      <c r="CRD124" t="s">
        <v>455</v>
      </c>
      <c r="CRE124">
        <f>CRE56</f>
        <v>0</v>
      </c>
      <c r="CRF124" t="s">
        <v>180</v>
      </c>
      <c r="CRG124" t="s">
        <v>47</v>
      </c>
      <c r="CRH124" t="s">
        <v>632</v>
      </c>
      <c r="CRI124" t="s">
        <v>262</v>
      </c>
      <c r="CRJ124" t="s">
        <v>455</v>
      </c>
      <c r="CRK124">
        <f>CRK56</f>
        <v>0</v>
      </c>
      <c r="CRL124" t="s">
        <v>180</v>
      </c>
      <c r="CRM124" t="s">
        <v>47</v>
      </c>
      <c r="CRN124" t="s">
        <v>632</v>
      </c>
      <c r="CRO124" t="s">
        <v>262</v>
      </c>
      <c r="CRP124" t="s">
        <v>455</v>
      </c>
      <c r="CRQ124">
        <f>CRQ56</f>
        <v>0</v>
      </c>
      <c r="CRR124" t="s">
        <v>180</v>
      </c>
      <c r="CRS124" t="s">
        <v>47</v>
      </c>
      <c r="CRT124" t="s">
        <v>632</v>
      </c>
      <c r="CRU124" t="s">
        <v>262</v>
      </c>
      <c r="CRV124" t="s">
        <v>455</v>
      </c>
      <c r="CRW124">
        <f>CRW56</f>
        <v>0</v>
      </c>
      <c r="CRX124" t="s">
        <v>180</v>
      </c>
      <c r="CRY124" t="s">
        <v>47</v>
      </c>
      <c r="CRZ124" t="s">
        <v>632</v>
      </c>
      <c r="CSA124" t="s">
        <v>262</v>
      </c>
      <c r="CSB124" t="s">
        <v>455</v>
      </c>
      <c r="CSC124">
        <f>CSC56</f>
        <v>0</v>
      </c>
      <c r="CSD124" t="s">
        <v>180</v>
      </c>
      <c r="CSE124" t="s">
        <v>47</v>
      </c>
      <c r="CSF124" t="s">
        <v>632</v>
      </c>
      <c r="CSG124" t="s">
        <v>262</v>
      </c>
      <c r="CSH124" t="s">
        <v>455</v>
      </c>
      <c r="CSI124">
        <f>CSI56</f>
        <v>0</v>
      </c>
      <c r="CSJ124" t="s">
        <v>180</v>
      </c>
      <c r="CSK124" t="s">
        <v>47</v>
      </c>
      <c r="CSL124" t="s">
        <v>632</v>
      </c>
      <c r="CSM124" t="s">
        <v>262</v>
      </c>
      <c r="CSN124" t="s">
        <v>455</v>
      </c>
      <c r="CSO124">
        <f>CSO56</f>
        <v>0</v>
      </c>
      <c r="CSP124" t="s">
        <v>180</v>
      </c>
      <c r="CSQ124" t="s">
        <v>47</v>
      </c>
      <c r="CSR124" t="s">
        <v>632</v>
      </c>
      <c r="CSS124" t="s">
        <v>262</v>
      </c>
      <c r="CST124" t="s">
        <v>455</v>
      </c>
      <c r="CSU124">
        <f>CSU56</f>
        <v>0</v>
      </c>
      <c r="CSV124" t="s">
        <v>180</v>
      </c>
      <c r="CSW124" t="s">
        <v>47</v>
      </c>
      <c r="CSX124" t="s">
        <v>632</v>
      </c>
      <c r="CSY124" t="s">
        <v>262</v>
      </c>
      <c r="CSZ124" t="s">
        <v>455</v>
      </c>
      <c r="CTA124">
        <f>CTA56</f>
        <v>0</v>
      </c>
      <c r="CTB124" t="s">
        <v>180</v>
      </c>
      <c r="CTC124" t="s">
        <v>47</v>
      </c>
      <c r="CTD124" t="s">
        <v>632</v>
      </c>
      <c r="CTE124" t="s">
        <v>262</v>
      </c>
      <c r="CTF124" t="s">
        <v>455</v>
      </c>
      <c r="CTG124">
        <f>CTG56</f>
        <v>0</v>
      </c>
      <c r="CTH124" t="s">
        <v>180</v>
      </c>
      <c r="CTI124" t="s">
        <v>47</v>
      </c>
      <c r="CTJ124" t="s">
        <v>632</v>
      </c>
      <c r="CTK124" t="s">
        <v>262</v>
      </c>
      <c r="CTL124" t="s">
        <v>455</v>
      </c>
      <c r="CTM124">
        <f>CTM56</f>
        <v>0</v>
      </c>
      <c r="CTN124" t="s">
        <v>180</v>
      </c>
      <c r="CTO124" t="s">
        <v>47</v>
      </c>
      <c r="CTP124" t="s">
        <v>632</v>
      </c>
      <c r="CTQ124" t="s">
        <v>262</v>
      </c>
      <c r="CTR124" t="s">
        <v>455</v>
      </c>
      <c r="CTS124">
        <f>CTS56</f>
        <v>0</v>
      </c>
      <c r="CTT124" t="s">
        <v>180</v>
      </c>
      <c r="CTU124" t="s">
        <v>47</v>
      </c>
      <c r="CTV124" t="s">
        <v>632</v>
      </c>
      <c r="CTW124" t="s">
        <v>262</v>
      </c>
      <c r="CTX124" t="s">
        <v>455</v>
      </c>
      <c r="CTY124">
        <f>CTY56</f>
        <v>0</v>
      </c>
      <c r="CTZ124" t="s">
        <v>180</v>
      </c>
      <c r="CUA124" t="s">
        <v>47</v>
      </c>
      <c r="CUB124" t="s">
        <v>632</v>
      </c>
      <c r="CUC124" t="s">
        <v>262</v>
      </c>
      <c r="CUD124" t="s">
        <v>455</v>
      </c>
      <c r="CUE124">
        <f>CUE56</f>
        <v>0</v>
      </c>
      <c r="CUF124" t="s">
        <v>180</v>
      </c>
      <c r="CUG124" t="s">
        <v>47</v>
      </c>
      <c r="CUH124" t="s">
        <v>632</v>
      </c>
      <c r="CUI124" t="s">
        <v>262</v>
      </c>
      <c r="CUJ124" t="s">
        <v>455</v>
      </c>
      <c r="CUK124">
        <f>CUK56</f>
        <v>0</v>
      </c>
      <c r="CUL124" t="s">
        <v>180</v>
      </c>
      <c r="CUM124" t="s">
        <v>47</v>
      </c>
      <c r="CUN124" t="s">
        <v>632</v>
      </c>
      <c r="CUO124" t="s">
        <v>262</v>
      </c>
      <c r="CUP124" t="s">
        <v>455</v>
      </c>
      <c r="CUQ124">
        <f>CUQ56</f>
        <v>0</v>
      </c>
      <c r="CUR124" t="s">
        <v>180</v>
      </c>
      <c r="CUS124" t="s">
        <v>47</v>
      </c>
      <c r="CUT124" t="s">
        <v>632</v>
      </c>
      <c r="CUU124" t="s">
        <v>262</v>
      </c>
      <c r="CUV124" t="s">
        <v>455</v>
      </c>
      <c r="CUW124">
        <f>CUW56</f>
        <v>0</v>
      </c>
      <c r="CUX124" t="s">
        <v>180</v>
      </c>
      <c r="CUY124" t="s">
        <v>47</v>
      </c>
      <c r="CUZ124" t="s">
        <v>632</v>
      </c>
      <c r="CVA124" t="s">
        <v>262</v>
      </c>
      <c r="CVB124" t="s">
        <v>455</v>
      </c>
      <c r="CVC124">
        <f>CVC56</f>
        <v>0</v>
      </c>
      <c r="CVD124" t="s">
        <v>180</v>
      </c>
      <c r="CVE124" t="s">
        <v>47</v>
      </c>
      <c r="CVF124" t="s">
        <v>632</v>
      </c>
      <c r="CVG124" t="s">
        <v>262</v>
      </c>
      <c r="CVH124" t="s">
        <v>455</v>
      </c>
      <c r="CVI124">
        <f>CVI56</f>
        <v>0</v>
      </c>
      <c r="CVJ124" t="s">
        <v>180</v>
      </c>
      <c r="CVK124" t="s">
        <v>47</v>
      </c>
      <c r="CVL124" t="s">
        <v>632</v>
      </c>
      <c r="CVM124" t="s">
        <v>262</v>
      </c>
      <c r="CVN124" t="s">
        <v>455</v>
      </c>
      <c r="CVO124">
        <f>CVO56</f>
        <v>0</v>
      </c>
      <c r="CVP124" t="s">
        <v>180</v>
      </c>
      <c r="CVQ124" t="s">
        <v>47</v>
      </c>
      <c r="CVR124" t="s">
        <v>632</v>
      </c>
      <c r="CVS124" t="s">
        <v>262</v>
      </c>
      <c r="CVT124" t="s">
        <v>455</v>
      </c>
      <c r="CVU124">
        <f>CVU56</f>
        <v>0</v>
      </c>
      <c r="CVV124" t="s">
        <v>180</v>
      </c>
      <c r="CVW124" t="s">
        <v>47</v>
      </c>
      <c r="CVX124" t="s">
        <v>632</v>
      </c>
      <c r="CVY124" t="s">
        <v>262</v>
      </c>
      <c r="CVZ124" t="s">
        <v>455</v>
      </c>
      <c r="CWA124">
        <f>CWA56</f>
        <v>0</v>
      </c>
      <c r="CWB124" t="s">
        <v>180</v>
      </c>
      <c r="CWC124" t="s">
        <v>47</v>
      </c>
      <c r="CWD124" t="s">
        <v>632</v>
      </c>
      <c r="CWE124" t="s">
        <v>262</v>
      </c>
      <c r="CWF124" t="s">
        <v>455</v>
      </c>
      <c r="CWG124">
        <f>CWG56</f>
        <v>0</v>
      </c>
      <c r="CWH124" t="s">
        <v>180</v>
      </c>
      <c r="CWI124" t="s">
        <v>47</v>
      </c>
      <c r="CWJ124" t="s">
        <v>632</v>
      </c>
      <c r="CWK124" t="s">
        <v>262</v>
      </c>
      <c r="CWL124" t="s">
        <v>455</v>
      </c>
      <c r="CWM124">
        <f>CWM56</f>
        <v>0</v>
      </c>
      <c r="CWN124" t="s">
        <v>180</v>
      </c>
      <c r="CWO124" t="s">
        <v>47</v>
      </c>
      <c r="CWP124" t="s">
        <v>632</v>
      </c>
      <c r="CWQ124" t="s">
        <v>262</v>
      </c>
      <c r="CWR124" t="s">
        <v>455</v>
      </c>
      <c r="CWS124">
        <f>CWS56</f>
        <v>0</v>
      </c>
      <c r="CWT124" t="s">
        <v>180</v>
      </c>
      <c r="CWU124" t="s">
        <v>47</v>
      </c>
      <c r="CWV124" t="s">
        <v>632</v>
      </c>
      <c r="CWW124" t="s">
        <v>262</v>
      </c>
      <c r="CWX124" t="s">
        <v>455</v>
      </c>
      <c r="CWY124">
        <f>CWY56</f>
        <v>0</v>
      </c>
      <c r="CWZ124" t="s">
        <v>180</v>
      </c>
      <c r="CXA124" t="s">
        <v>47</v>
      </c>
      <c r="CXB124" t="s">
        <v>632</v>
      </c>
      <c r="CXC124" t="s">
        <v>262</v>
      </c>
      <c r="CXD124" t="s">
        <v>455</v>
      </c>
      <c r="CXE124">
        <f>CXE56</f>
        <v>0</v>
      </c>
      <c r="CXF124" t="s">
        <v>180</v>
      </c>
      <c r="CXG124" t="s">
        <v>47</v>
      </c>
      <c r="CXH124" t="s">
        <v>632</v>
      </c>
      <c r="CXI124" t="s">
        <v>262</v>
      </c>
      <c r="CXJ124" t="s">
        <v>455</v>
      </c>
      <c r="CXK124">
        <f>CXK56</f>
        <v>0</v>
      </c>
      <c r="CXL124" t="s">
        <v>180</v>
      </c>
      <c r="CXM124" t="s">
        <v>47</v>
      </c>
      <c r="CXN124" t="s">
        <v>632</v>
      </c>
      <c r="CXO124" t="s">
        <v>262</v>
      </c>
      <c r="CXP124" t="s">
        <v>455</v>
      </c>
      <c r="CXQ124">
        <f>CXQ56</f>
        <v>0</v>
      </c>
      <c r="CXR124" t="s">
        <v>180</v>
      </c>
      <c r="CXS124" t="s">
        <v>47</v>
      </c>
      <c r="CXT124" t="s">
        <v>632</v>
      </c>
      <c r="CXU124" t="s">
        <v>262</v>
      </c>
      <c r="CXV124" t="s">
        <v>455</v>
      </c>
      <c r="CXW124">
        <f>CXW56</f>
        <v>0</v>
      </c>
      <c r="CXX124" t="s">
        <v>180</v>
      </c>
      <c r="CXY124" t="s">
        <v>47</v>
      </c>
      <c r="CXZ124" t="s">
        <v>632</v>
      </c>
      <c r="CYA124" t="s">
        <v>262</v>
      </c>
      <c r="CYB124" t="s">
        <v>455</v>
      </c>
      <c r="CYC124">
        <f>CYC56</f>
        <v>0</v>
      </c>
      <c r="CYD124" t="s">
        <v>180</v>
      </c>
      <c r="CYE124" t="s">
        <v>47</v>
      </c>
      <c r="CYF124" t="s">
        <v>632</v>
      </c>
      <c r="CYG124" t="s">
        <v>262</v>
      </c>
      <c r="CYH124" t="s">
        <v>455</v>
      </c>
      <c r="CYI124">
        <f>CYI56</f>
        <v>0</v>
      </c>
      <c r="CYJ124" t="s">
        <v>180</v>
      </c>
      <c r="CYK124" t="s">
        <v>47</v>
      </c>
      <c r="CYL124" t="s">
        <v>632</v>
      </c>
      <c r="CYM124" t="s">
        <v>262</v>
      </c>
      <c r="CYN124" t="s">
        <v>455</v>
      </c>
      <c r="CYO124">
        <f>CYO56</f>
        <v>0</v>
      </c>
      <c r="CYP124" t="s">
        <v>180</v>
      </c>
      <c r="CYQ124" t="s">
        <v>47</v>
      </c>
      <c r="CYR124" t="s">
        <v>632</v>
      </c>
      <c r="CYS124" t="s">
        <v>262</v>
      </c>
      <c r="CYT124" t="s">
        <v>455</v>
      </c>
      <c r="CYU124">
        <f>CYU56</f>
        <v>0</v>
      </c>
      <c r="CYV124" t="s">
        <v>180</v>
      </c>
      <c r="CYW124" t="s">
        <v>47</v>
      </c>
      <c r="CYX124" t="s">
        <v>632</v>
      </c>
      <c r="CYY124" t="s">
        <v>262</v>
      </c>
      <c r="CYZ124" t="s">
        <v>455</v>
      </c>
      <c r="CZA124">
        <f>CZA56</f>
        <v>0</v>
      </c>
      <c r="CZB124" t="s">
        <v>180</v>
      </c>
      <c r="CZC124" t="s">
        <v>47</v>
      </c>
      <c r="CZD124" t="s">
        <v>632</v>
      </c>
      <c r="CZE124" t="s">
        <v>262</v>
      </c>
      <c r="CZF124" t="s">
        <v>455</v>
      </c>
      <c r="CZG124">
        <f>CZG56</f>
        <v>0</v>
      </c>
      <c r="CZH124" t="s">
        <v>180</v>
      </c>
      <c r="CZI124" t="s">
        <v>47</v>
      </c>
      <c r="CZJ124" t="s">
        <v>632</v>
      </c>
      <c r="CZK124" t="s">
        <v>262</v>
      </c>
      <c r="CZL124" t="s">
        <v>455</v>
      </c>
      <c r="CZM124">
        <f>CZM56</f>
        <v>0</v>
      </c>
      <c r="CZN124" t="s">
        <v>180</v>
      </c>
      <c r="CZO124" t="s">
        <v>47</v>
      </c>
      <c r="CZP124" t="s">
        <v>632</v>
      </c>
      <c r="CZQ124" t="s">
        <v>262</v>
      </c>
      <c r="CZR124" t="s">
        <v>455</v>
      </c>
      <c r="CZS124">
        <f>CZS56</f>
        <v>0</v>
      </c>
      <c r="CZT124" t="s">
        <v>180</v>
      </c>
      <c r="CZU124" t="s">
        <v>47</v>
      </c>
      <c r="CZV124" t="s">
        <v>632</v>
      </c>
      <c r="CZW124" t="s">
        <v>262</v>
      </c>
      <c r="CZX124" t="s">
        <v>455</v>
      </c>
      <c r="CZY124">
        <f>CZY56</f>
        <v>0</v>
      </c>
      <c r="CZZ124" t="s">
        <v>180</v>
      </c>
      <c r="DAA124" t="s">
        <v>47</v>
      </c>
      <c r="DAB124" t="s">
        <v>632</v>
      </c>
      <c r="DAC124" t="s">
        <v>262</v>
      </c>
      <c r="DAD124" t="s">
        <v>455</v>
      </c>
      <c r="DAE124">
        <f>DAE56</f>
        <v>0</v>
      </c>
      <c r="DAF124" t="s">
        <v>180</v>
      </c>
      <c r="DAG124" t="s">
        <v>47</v>
      </c>
      <c r="DAH124" t="s">
        <v>632</v>
      </c>
      <c r="DAI124" t="s">
        <v>262</v>
      </c>
      <c r="DAJ124" t="s">
        <v>455</v>
      </c>
      <c r="DAK124">
        <f>DAK56</f>
        <v>0</v>
      </c>
      <c r="DAL124" t="s">
        <v>180</v>
      </c>
      <c r="DAM124" t="s">
        <v>47</v>
      </c>
      <c r="DAN124" t="s">
        <v>632</v>
      </c>
      <c r="DAO124" t="s">
        <v>262</v>
      </c>
      <c r="DAP124" t="s">
        <v>455</v>
      </c>
      <c r="DAQ124">
        <f>DAQ56</f>
        <v>0</v>
      </c>
      <c r="DAR124" t="s">
        <v>180</v>
      </c>
      <c r="DAS124" t="s">
        <v>47</v>
      </c>
      <c r="DAT124" t="s">
        <v>632</v>
      </c>
      <c r="DAU124" t="s">
        <v>262</v>
      </c>
      <c r="DAV124" t="s">
        <v>455</v>
      </c>
      <c r="DAW124">
        <f>DAW56</f>
        <v>0</v>
      </c>
      <c r="DAX124" t="s">
        <v>180</v>
      </c>
      <c r="DAY124" t="s">
        <v>47</v>
      </c>
      <c r="DAZ124" t="s">
        <v>632</v>
      </c>
      <c r="DBA124" t="s">
        <v>262</v>
      </c>
      <c r="DBB124" t="s">
        <v>455</v>
      </c>
      <c r="DBC124">
        <f>DBC56</f>
        <v>0</v>
      </c>
      <c r="DBD124" t="s">
        <v>180</v>
      </c>
      <c r="DBE124" t="s">
        <v>47</v>
      </c>
      <c r="DBF124" t="s">
        <v>632</v>
      </c>
      <c r="DBG124" t="s">
        <v>262</v>
      </c>
      <c r="DBH124" t="s">
        <v>455</v>
      </c>
      <c r="DBI124">
        <f>DBI56</f>
        <v>0</v>
      </c>
      <c r="DBJ124" t="s">
        <v>180</v>
      </c>
      <c r="DBK124" t="s">
        <v>47</v>
      </c>
      <c r="DBL124" t="s">
        <v>632</v>
      </c>
      <c r="DBM124" t="s">
        <v>262</v>
      </c>
      <c r="DBN124" t="s">
        <v>455</v>
      </c>
      <c r="DBO124">
        <f>DBO56</f>
        <v>0</v>
      </c>
      <c r="DBP124" t="s">
        <v>180</v>
      </c>
      <c r="DBQ124" t="s">
        <v>47</v>
      </c>
      <c r="DBR124" t="s">
        <v>632</v>
      </c>
      <c r="DBS124" t="s">
        <v>262</v>
      </c>
      <c r="DBT124" t="s">
        <v>455</v>
      </c>
      <c r="DBU124">
        <f>DBU56</f>
        <v>0</v>
      </c>
      <c r="DBV124" t="s">
        <v>180</v>
      </c>
      <c r="DBW124" t="s">
        <v>47</v>
      </c>
      <c r="DBX124" t="s">
        <v>632</v>
      </c>
      <c r="DBY124" t="s">
        <v>262</v>
      </c>
      <c r="DBZ124" t="s">
        <v>455</v>
      </c>
      <c r="DCA124">
        <f>DCA56</f>
        <v>0</v>
      </c>
      <c r="DCB124" t="s">
        <v>180</v>
      </c>
      <c r="DCC124" t="s">
        <v>47</v>
      </c>
      <c r="DCD124" t="s">
        <v>632</v>
      </c>
      <c r="DCE124" t="s">
        <v>262</v>
      </c>
      <c r="DCF124" t="s">
        <v>455</v>
      </c>
      <c r="DCG124">
        <f>DCG56</f>
        <v>0</v>
      </c>
      <c r="DCH124" t="s">
        <v>180</v>
      </c>
      <c r="DCI124" t="s">
        <v>47</v>
      </c>
      <c r="DCJ124" t="s">
        <v>632</v>
      </c>
      <c r="DCK124" t="s">
        <v>262</v>
      </c>
      <c r="DCL124" t="s">
        <v>455</v>
      </c>
      <c r="DCM124">
        <f>DCM56</f>
        <v>0</v>
      </c>
      <c r="DCN124" t="s">
        <v>180</v>
      </c>
      <c r="DCO124" t="s">
        <v>47</v>
      </c>
      <c r="DCP124" t="s">
        <v>632</v>
      </c>
      <c r="DCQ124" t="s">
        <v>262</v>
      </c>
      <c r="DCR124" t="s">
        <v>455</v>
      </c>
      <c r="DCS124">
        <f>DCS56</f>
        <v>0</v>
      </c>
      <c r="DCT124" t="s">
        <v>180</v>
      </c>
      <c r="DCU124" t="s">
        <v>47</v>
      </c>
      <c r="DCV124" t="s">
        <v>632</v>
      </c>
      <c r="DCW124" t="s">
        <v>262</v>
      </c>
      <c r="DCX124" t="s">
        <v>455</v>
      </c>
      <c r="DCY124">
        <f>DCY56</f>
        <v>0</v>
      </c>
      <c r="DCZ124" t="s">
        <v>180</v>
      </c>
      <c r="DDA124" t="s">
        <v>47</v>
      </c>
      <c r="DDB124" t="s">
        <v>632</v>
      </c>
      <c r="DDC124" t="s">
        <v>262</v>
      </c>
      <c r="DDD124" t="s">
        <v>455</v>
      </c>
      <c r="DDE124">
        <f>DDE56</f>
        <v>0</v>
      </c>
      <c r="DDF124" t="s">
        <v>180</v>
      </c>
      <c r="DDG124" t="s">
        <v>47</v>
      </c>
      <c r="DDH124" t="s">
        <v>632</v>
      </c>
      <c r="DDI124" t="s">
        <v>262</v>
      </c>
      <c r="DDJ124" t="s">
        <v>455</v>
      </c>
      <c r="DDK124">
        <f>DDK56</f>
        <v>0</v>
      </c>
      <c r="DDL124" t="s">
        <v>180</v>
      </c>
      <c r="DDM124" t="s">
        <v>47</v>
      </c>
      <c r="DDN124" t="s">
        <v>632</v>
      </c>
      <c r="DDO124" t="s">
        <v>262</v>
      </c>
      <c r="DDP124" t="s">
        <v>455</v>
      </c>
      <c r="DDQ124">
        <f>DDQ56</f>
        <v>0</v>
      </c>
      <c r="DDR124" t="s">
        <v>180</v>
      </c>
      <c r="DDS124" t="s">
        <v>47</v>
      </c>
      <c r="DDT124" t="s">
        <v>632</v>
      </c>
      <c r="DDU124" t="s">
        <v>262</v>
      </c>
      <c r="DDV124" t="s">
        <v>455</v>
      </c>
      <c r="DDW124">
        <f>DDW56</f>
        <v>0</v>
      </c>
      <c r="DDX124" t="s">
        <v>180</v>
      </c>
      <c r="DDY124" t="s">
        <v>47</v>
      </c>
      <c r="DDZ124" t="s">
        <v>632</v>
      </c>
      <c r="DEA124" t="s">
        <v>262</v>
      </c>
      <c r="DEB124" t="s">
        <v>455</v>
      </c>
      <c r="DEC124">
        <f>DEC56</f>
        <v>0</v>
      </c>
      <c r="DED124" t="s">
        <v>180</v>
      </c>
      <c r="DEE124" t="s">
        <v>47</v>
      </c>
      <c r="DEF124" t="s">
        <v>632</v>
      </c>
      <c r="DEG124" t="s">
        <v>262</v>
      </c>
      <c r="DEH124" t="s">
        <v>455</v>
      </c>
      <c r="DEI124">
        <f>DEI56</f>
        <v>0</v>
      </c>
      <c r="DEJ124" t="s">
        <v>180</v>
      </c>
      <c r="DEK124" t="s">
        <v>47</v>
      </c>
      <c r="DEL124" t="s">
        <v>632</v>
      </c>
      <c r="DEM124" t="s">
        <v>262</v>
      </c>
      <c r="DEN124" t="s">
        <v>455</v>
      </c>
      <c r="DEO124">
        <f>DEO56</f>
        <v>0</v>
      </c>
      <c r="DEP124" t="s">
        <v>180</v>
      </c>
      <c r="DEQ124" t="s">
        <v>47</v>
      </c>
      <c r="DER124" t="s">
        <v>632</v>
      </c>
      <c r="DES124" t="s">
        <v>262</v>
      </c>
      <c r="DET124" t="s">
        <v>455</v>
      </c>
      <c r="DEU124">
        <f>DEU56</f>
        <v>0</v>
      </c>
      <c r="DEV124" t="s">
        <v>180</v>
      </c>
      <c r="DEW124" t="s">
        <v>47</v>
      </c>
      <c r="DEX124" t="s">
        <v>632</v>
      </c>
      <c r="DEY124" t="s">
        <v>262</v>
      </c>
      <c r="DEZ124" t="s">
        <v>455</v>
      </c>
      <c r="DFA124">
        <f>DFA56</f>
        <v>0</v>
      </c>
      <c r="DFB124" t="s">
        <v>180</v>
      </c>
      <c r="DFC124" t="s">
        <v>47</v>
      </c>
      <c r="DFD124" t="s">
        <v>632</v>
      </c>
      <c r="DFE124" t="s">
        <v>262</v>
      </c>
      <c r="DFF124" t="s">
        <v>455</v>
      </c>
      <c r="DFG124">
        <f>DFG56</f>
        <v>0</v>
      </c>
      <c r="DFH124" t="s">
        <v>180</v>
      </c>
      <c r="DFI124" t="s">
        <v>47</v>
      </c>
      <c r="DFJ124" t="s">
        <v>632</v>
      </c>
      <c r="DFK124" t="s">
        <v>262</v>
      </c>
      <c r="DFL124" t="s">
        <v>455</v>
      </c>
      <c r="DFM124">
        <f>DFM56</f>
        <v>0</v>
      </c>
      <c r="DFN124" t="s">
        <v>180</v>
      </c>
      <c r="DFO124" t="s">
        <v>47</v>
      </c>
      <c r="DFP124" t="s">
        <v>632</v>
      </c>
      <c r="DFQ124" t="s">
        <v>262</v>
      </c>
      <c r="DFR124" t="s">
        <v>455</v>
      </c>
      <c r="DFS124">
        <f>DFS56</f>
        <v>0</v>
      </c>
      <c r="DFT124" t="s">
        <v>180</v>
      </c>
      <c r="DFU124" t="s">
        <v>47</v>
      </c>
      <c r="DFV124" t="s">
        <v>632</v>
      </c>
      <c r="DFW124" t="s">
        <v>262</v>
      </c>
      <c r="DFX124" t="s">
        <v>455</v>
      </c>
      <c r="DFY124">
        <f>DFY56</f>
        <v>0</v>
      </c>
      <c r="DFZ124" t="s">
        <v>180</v>
      </c>
      <c r="DGA124" t="s">
        <v>47</v>
      </c>
      <c r="DGB124" t="s">
        <v>632</v>
      </c>
      <c r="DGC124" t="s">
        <v>262</v>
      </c>
      <c r="DGD124" t="s">
        <v>455</v>
      </c>
      <c r="DGE124">
        <f>DGE56</f>
        <v>0</v>
      </c>
      <c r="DGF124" t="s">
        <v>180</v>
      </c>
      <c r="DGG124" t="s">
        <v>47</v>
      </c>
      <c r="DGH124" t="s">
        <v>632</v>
      </c>
      <c r="DGI124" t="s">
        <v>262</v>
      </c>
      <c r="DGJ124" t="s">
        <v>455</v>
      </c>
      <c r="DGK124">
        <f>DGK56</f>
        <v>0</v>
      </c>
      <c r="DGL124" t="s">
        <v>180</v>
      </c>
      <c r="DGM124" t="s">
        <v>47</v>
      </c>
      <c r="DGN124" t="s">
        <v>632</v>
      </c>
      <c r="DGO124" t="s">
        <v>262</v>
      </c>
      <c r="DGP124" t="s">
        <v>455</v>
      </c>
      <c r="DGQ124">
        <f>DGQ56</f>
        <v>0</v>
      </c>
      <c r="DGR124" t="s">
        <v>180</v>
      </c>
      <c r="DGS124" t="s">
        <v>47</v>
      </c>
      <c r="DGT124" t="s">
        <v>632</v>
      </c>
      <c r="DGU124" t="s">
        <v>262</v>
      </c>
      <c r="DGV124" t="s">
        <v>455</v>
      </c>
      <c r="DGW124">
        <f>DGW56</f>
        <v>0</v>
      </c>
      <c r="DGX124" t="s">
        <v>180</v>
      </c>
      <c r="DGY124" t="s">
        <v>47</v>
      </c>
      <c r="DGZ124" t="s">
        <v>632</v>
      </c>
      <c r="DHA124" t="s">
        <v>262</v>
      </c>
      <c r="DHB124" t="s">
        <v>455</v>
      </c>
      <c r="DHC124">
        <f>DHC56</f>
        <v>0</v>
      </c>
      <c r="DHD124" t="s">
        <v>180</v>
      </c>
      <c r="DHE124" t="s">
        <v>47</v>
      </c>
      <c r="DHF124" t="s">
        <v>632</v>
      </c>
      <c r="DHG124" t="s">
        <v>262</v>
      </c>
      <c r="DHH124" t="s">
        <v>455</v>
      </c>
      <c r="DHI124">
        <f>DHI56</f>
        <v>0</v>
      </c>
      <c r="DHJ124" t="s">
        <v>180</v>
      </c>
      <c r="DHK124" t="s">
        <v>47</v>
      </c>
      <c r="DHL124" t="s">
        <v>632</v>
      </c>
      <c r="DHM124" t="s">
        <v>262</v>
      </c>
      <c r="DHN124" t="s">
        <v>455</v>
      </c>
      <c r="DHO124">
        <f>DHO56</f>
        <v>0</v>
      </c>
      <c r="DHP124" t="s">
        <v>180</v>
      </c>
      <c r="DHQ124" t="s">
        <v>47</v>
      </c>
      <c r="DHR124" t="s">
        <v>632</v>
      </c>
      <c r="DHS124" t="s">
        <v>262</v>
      </c>
      <c r="DHT124" t="s">
        <v>455</v>
      </c>
      <c r="DHU124">
        <f>DHU56</f>
        <v>0</v>
      </c>
      <c r="DHV124" t="s">
        <v>180</v>
      </c>
      <c r="DHW124" t="s">
        <v>47</v>
      </c>
      <c r="DHX124" t="s">
        <v>632</v>
      </c>
      <c r="DHY124" t="s">
        <v>262</v>
      </c>
      <c r="DHZ124" t="s">
        <v>455</v>
      </c>
      <c r="DIA124">
        <f>DIA56</f>
        <v>0</v>
      </c>
      <c r="DIB124" t="s">
        <v>180</v>
      </c>
      <c r="DIC124" t="s">
        <v>47</v>
      </c>
      <c r="DID124" t="s">
        <v>632</v>
      </c>
      <c r="DIE124" t="s">
        <v>262</v>
      </c>
      <c r="DIF124" t="s">
        <v>455</v>
      </c>
      <c r="DIG124">
        <f>DIG56</f>
        <v>0</v>
      </c>
      <c r="DIH124" t="s">
        <v>180</v>
      </c>
      <c r="DII124" t="s">
        <v>47</v>
      </c>
      <c r="DIJ124" t="s">
        <v>632</v>
      </c>
      <c r="DIK124" t="s">
        <v>262</v>
      </c>
      <c r="DIL124" t="s">
        <v>455</v>
      </c>
      <c r="DIM124">
        <f>DIM56</f>
        <v>0</v>
      </c>
      <c r="DIN124" t="s">
        <v>180</v>
      </c>
      <c r="DIO124" t="s">
        <v>47</v>
      </c>
      <c r="DIP124" t="s">
        <v>632</v>
      </c>
      <c r="DIQ124" t="s">
        <v>262</v>
      </c>
      <c r="DIR124" t="s">
        <v>455</v>
      </c>
      <c r="DIS124">
        <f>DIS56</f>
        <v>0</v>
      </c>
      <c r="DIT124" t="s">
        <v>180</v>
      </c>
      <c r="DIU124" t="s">
        <v>47</v>
      </c>
      <c r="DIV124" t="s">
        <v>632</v>
      </c>
      <c r="DIW124" t="s">
        <v>262</v>
      </c>
      <c r="DIX124" t="s">
        <v>455</v>
      </c>
      <c r="DIY124">
        <f>DIY56</f>
        <v>0</v>
      </c>
      <c r="DIZ124" t="s">
        <v>180</v>
      </c>
      <c r="DJA124" t="s">
        <v>47</v>
      </c>
      <c r="DJB124" t="s">
        <v>632</v>
      </c>
      <c r="DJC124" t="s">
        <v>262</v>
      </c>
      <c r="DJD124" t="s">
        <v>455</v>
      </c>
      <c r="DJE124">
        <f>DJE56</f>
        <v>0</v>
      </c>
      <c r="DJF124" t="s">
        <v>180</v>
      </c>
      <c r="DJG124" t="s">
        <v>47</v>
      </c>
      <c r="DJH124" t="s">
        <v>632</v>
      </c>
      <c r="DJI124" t="s">
        <v>262</v>
      </c>
      <c r="DJJ124" t="s">
        <v>455</v>
      </c>
      <c r="DJK124">
        <f>DJK56</f>
        <v>0</v>
      </c>
      <c r="DJL124" t="s">
        <v>180</v>
      </c>
      <c r="DJM124" t="s">
        <v>47</v>
      </c>
      <c r="DJN124" t="s">
        <v>632</v>
      </c>
      <c r="DJO124" t="s">
        <v>262</v>
      </c>
      <c r="DJP124" t="s">
        <v>455</v>
      </c>
      <c r="DJQ124">
        <f>DJQ56</f>
        <v>0</v>
      </c>
      <c r="DJR124" t="s">
        <v>180</v>
      </c>
      <c r="DJS124" t="s">
        <v>47</v>
      </c>
      <c r="DJT124" t="s">
        <v>632</v>
      </c>
      <c r="DJU124" t="s">
        <v>262</v>
      </c>
      <c r="DJV124" t="s">
        <v>455</v>
      </c>
      <c r="DJW124">
        <f>DJW56</f>
        <v>0</v>
      </c>
      <c r="DJX124" t="s">
        <v>180</v>
      </c>
      <c r="DJY124" t="s">
        <v>47</v>
      </c>
      <c r="DJZ124" t="s">
        <v>632</v>
      </c>
      <c r="DKA124" t="s">
        <v>262</v>
      </c>
      <c r="DKB124" t="s">
        <v>455</v>
      </c>
      <c r="DKC124">
        <f>DKC56</f>
        <v>0</v>
      </c>
      <c r="DKD124" t="s">
        <v>180</v>
      </c>
      <c r="DKE124" t="s">
        <v>47</v>
      </c>
      <c r="DKF124" t="s">
        <v>632</v>
      </c>
      <c r="DKG124" t="s">
        <v>262</v>
      </c>
      <c r="DKH124" t="s">
        <v>455</v>
      </c>
      <c r="DKI124">
        <f>DKI56</f>
        <v>0</v>
      </c>
      <c r="DKJ124" t="s">
        <v>180</v>
      </c>
      <c r="DKK124" t="s">
        <v>47</v>
      </c>
      <c r="DKL124" t="s">
        <v>632</v>
      </c>
      <c r="DKM124" t="s">
        <v>262</v>
      </c>
      <c r="DKN124" t="s">
        <v>455</v>
      </c>
      <c r="DKO124">
        <f>DKO56</f>
        <v>0</v>
      </c>
      <c r="DKP124" t="s">
        <v>180</v>
      </c>
      <c r="DKQ124" t="s">
        <v>47</v>
      </c>
      <c r="DKR124" t="s">
        <v>632</v>
      </c>
      <c r="DKS124" t="s">
        <v>262</v>
      </c>
      <c r="DKT124" t="s">
        <v>455</v>
      </c>
      <c r="DKU124">
        <f>DKU56</f>
        <v>0</v>
      </c>
      <c r="DKV124" t="s">
        <v>180</v>
      </c>
      <c r="DKW124" t="s">
        <v>47</v>
      </c>
      <c r="DKX124" t="s">
        <v>632</v>
      </c>
      <c r="DKY124" t="s">
        <v>262</v>
      </c>
      <c r="DKZ124" t="s">
        <v>455</v>
      </c>
      <c r="DLA124">
        <f>DLA56</f>
        <v>0</v>
      </c>
      <c r="DLB124" t="s">
        <v>180</v>
      </c>
      <c r="DLC124" t="s">
        <v>47</v>
      </c>
      <c r="DLD124" t="s">
        <v>632</v>
      </c>
      <c r="DLE124" t="s">
        <v>262</v>
      </c>
      <c r="DLF124" t="s">
        <v>455</v>
      </c>
      <c r="DLG124">
        <f>DLG56</f>
        <v>0</v>
      </c>
      <c r="DLH124" t="s">
        <v>180</v>
      </c>
      <c r="DLI124" t="s">
        <v>47</v>
      </c>
      <c r="DLJ124" t="s">
        <v>632</v>
      </c>
      <c r="DLK124" t="s">
        <v>262</v>
      </c>
      <c r="DLL124" t="s">
        <v>455</v>
      </c>
      <c r="DLM124">
        <f>DLM56</f>
        <v>0</v>
      </c>
      <c r="DLN124" t="s">
        <v>180</v>
      </c>
      <c r="DLO124" t="s">
        <v>47</v>
      </c>
      <c r="DLP124" t="s">
        <v>632</v>
      </c>
      <c r="DLQ124" t="s">
        <v>262</v>
      </c>
      <c r="DLR124" t="s">
        <v>455</v>
      </c>
      <c r="DLS124">
        <f>DLS56</f>
        <v>0</v>
      </c>
      <c r="DLT124" t="s">
        <v>180</v>
      </c>
      <c r="DLU124" t="s">
        <v>47</v>
      </c>
      <c r="DLV124" t="s">
        <v>632</v>
      </c>
      <c r="DLW124" t="s">
        <v>262</v>
      </c>
      <c r="DLX124" t="s">
        <v>455</v>
      </c>
      <c r="DLY124">
        <f>DLY56</f>
        <v>0</v>
      </c>
      <c r="DLZ124" t="s">
        <v>180</v>
      </c>
      <c r="DMA124" t="s">
        <v>47</v>
      </c>
      <c r="DMB124" t="s">
        <v>632</v>
      </c>
      <c r="DMC124" t="s">
        <v>262</v>
      </c>
      <c r="DMD124" t="s">
        <v>455</v>
      </c>
      <c r="DME124">
        <f>DME56</f>
        <v>0</v>
      </c>
      <c r="DMF124" t="s">
        <v>180</v>
      </c>
      <c r="DMG124" t="s">
        <v>47</v>
      </c>
      <c r="DMH124" t="s">
        <v>632</v>
      </c>
      <c r="DMI124" t="s">
        <v>262</v>
      </c>
      <c r="DMJ124" t="s">
        <v>455</v>
      </c>
      <c r="DMK124">
        <f>DMK56</f>
        <v>0</v>
      </c>
      <c r="DML124" t="s">
        <v>180</v>
      </c>
      <c r="DMM124" t="s">
        <v>47</v>
      </c>
      <c r="DMN124" t="s">
        <v>632</v>
      </c>
      <c r="DMO124" t="s">
        <v>262</v>
      </c>
      <c r="DMP124" t="s">
        <v>455</v>
      </c>
      <c r="DMQ124">
        <f>DMQ56</f>
        <v>0</v>
      </c>
      <c r="DMR124" t="s">
        <v>180</v>
      </c>
      <c r="DMS124" t="s">
        <v>47</v>
      </c>
      <c r="DMT124" t="s">
        <v>632</v>
      </c>
      <c r="DMU124" t="s">
        <v>262</v>
      </c>
      <c r="DMV124" t="s">
        <v>455</v>
      </c>
      <c r="DMW124">
        <f>DMW56</f>
        <v>0</v>
      </c>
      <c r="DMX124" t="s">
        <v>180</v>
      </c>
      <c r="DMY124" t="s">
        <v>47</v>
      </c>
      <c r="DMZ124" t="s">
        <v>632</v>
      </c>
      <c r="DNA124" t="s">
        <v>262</v>
      </c>
      <c r="DNB124" t="s">
        <v>455</v>
      </c>
      <c r="DNC124">
        <f>DNC56</f>
        <v>0</v>
      </c>
      <c r="DND124" t="s">
        <v>180</v>
      </c>
      <c r="DNE124" t="s">
        <v>47</v>
      </c>
      <c r="DNF124" t="s">
        <v>632</v>
      </c>
      <c r="DNG124" t="s">
        <v>262</v>
      </c>
      <c r="DNH124" t="s">
        <v>455</v>
      </c>
      <c r="DNI124">
        <f>DNI56</f>
        <v>0</v>
      </c>
      <c r="DNJ124" t="s">
        <v>180</v>
      </c>
      <c r="DNK124" t="s">
        <v>47</v>
      </c>
      <c r="DNL124" t="s">
        <v>632</v>
      </c>
      <c r="DNM124" t="s">
        <v>262</v>
      </c>
      <c r="DNN124" t="s">
        <v>455</v>
      </c>
      <c r="DNO124">
        <f>DNO56</f>
        <v>0</v>
      </c>
      <c r="DNP124" t="s">
        <v>180</v>
      </c>
      <c r="DNQ124" t="s">
        <v>47</v>
      </c>
      <c r="DNR124" t="s">
        <v>632</v>
      </c>
      <c r="DNS124" t="s">
        <v>262</v>
      </c>
      <c r="DNT124" t="s">
        <v>455</v>
      </c>
      <c r="DNU124">
        <f>DNU56</f>
        <v>0</v>
      </c>
      <c r="DNV124" t="s">
        <v>180</v>
      </c>
      <c r="DNW124" t="s">
        <v>47</v>
      </c>
      <c r="DNX124" t="s">
        <v>632</v>
      </c>
      <c r="DNY124" t="s">
        <v>262</v>
      </c>
      <c r="DNZ124" t="s">
        <v>455</v>
      </c>
      <c r="DOA124">
        <f>DOA56</f>
        <v>0</v>
      </c>
      <c r="DOB124" t="s">
        <v>180</v>
      </c>
      <c r="DOC124" t="s">
        <v>47</v>
      </c>
      <c r="DOD124" t="s">
        <v>632</v>
      </c>
      <c r="DOE124" t="s">
        <v>262</v>
      </c>
      <c r="DOF124" t="s">
        <v>455</v>
      </c>
      <c r="DOG124">
        <f>DOG56</f>
        <v>0</v>
      </c>
      <c r="DOH124" t="s">
        <v>180</v>
      </c>
      <c r="DOI124" t="s">
        <v>47</v>
      </c>
      <c r="DOJ124" t="s">
        <v>632</v>
      </c>
      <c r="DOK124" t="s">
        <v>262</v>
      </c>
      <c r="DOL124" t="s">
        <v>455</v>
      </c>
      <c r="DOM124">
        <f>DOM56</f>
        <v>0</v>
      </c>
      <c r="DON124" t="s">
        <v>180</v>
      </c>
      <c r="DOO124" t="s">
        <v>47</v>
      </c>
      <c r="DOP124" t="s">
        <v>632</v>
      </c>
      <c r="DOQ124" t="s">
        <v>262</v>
      </c>
      <c r="DOR124" t="s">
        <v>455</v>
      </c>
      <c r="DOS124">
        <f>DOS56</f>
        <v>0</v>
      </c>
      <c r="DOT124" t="s">
        <v>180</v>
      </c>
      <c r="DOU124" t="s">
        <v>47</v>
      </c>
      <c r="DOV124" t="s">
        <v>632</v>
      </c>
      <c r="DOW124" t="s">
        <v>262</v>
      </c>
      <c r="DOX124" t="s">
        <v>455</v>
      </c>
      <c r="DOY124">
        <f>DOY56</f>
        <v>0</v>
      </c>
      <c r="DOZ124" t="s">
        <v>180</v>
      </c>
      <c r="DPA124" t="s">
        <v>47</v>
      </c>
      <c r="DPB124" t="s">
        <v>632</v>
      </c>
      <c r="DPC124" t="s">
        <v>262</v>
      </c>
      <c r="DPD124" t="s">
        <v>455</v>
      </c>
      <c r="DPE124">
        <f>DPE56</f>
        <v>0</v>
      </c>
      <c r="DPF124" t="s">
        <v>180</v>
      </c>
      <c r="DPG124" t="s">
        <v>47</v>
      </c>
      <c r="DPH124" t="s">
        <v>632</v>
      </c>
      <c r="DPI124" t="s">
        <v>262</v>
      </c>
      <c r="DPJ124" t="s">
        <v>455</v>
      </c>
      <c r="DPK124">
        <f>DPK56</f>
        <v>0</v>
      </c>
      <c r="DPL124" t="s">
        <v>180</v>
      </c>
      <c r="DPM124" t="s">
        <v>47</v>
      </c>
      <c r="DPN124" t="s">
        <v>632</v>
      </c>
      <c r="DPO124" t="s">
        <v>262</v>
      </c>
      <c r="DPP124" t="s">
        <v>455</v>
      </c>
      <c r="DPQ124">
        <f>DPQ56</f>
        <v>0</v>
      </c>
      <c r="DPR124" t="s">
        <v>180</v>
      </c>
      <c r="DPS124" t="s">
        <v>47</v>
      </c>
      <c r="DPT124" t="s">
        <v>632</v>
      </c>
      <c r="DPU124" t="s">
        <v>262</v>
      </c>
      <c r="DPV124" t="s">
        <v>455</v>
      </c>
      <c r="DPW124">
        <f>DPW56</f>
        <v>0</v>
      </c>
      <c r="DPX124" t="s">
        <v>180</v>
      </c>
      <c r="DPY124" t="s">
        <v>47</v>
      </c>
      <c r="DPZ124" t="s">
        <v>632</v>
      </c>
      <c r="DQA124" t="s">
        <v>262</v>
      </c>
      <c r="DQB124" t="s">
        <v>455</v>
      </c>
      <c r="DQC124">
        <f>DQC56</f>
        <v>0</v>
      </c>
      <c r="DQD124" t="s">
        <v>180</v>
      </c>
      <c r="DQE124" t="s">
        <v>47</v>
      </c>
      <c r="DQF124" t="s">
        <v>632</v>
      </c>
      <c r="DQG124" t="s">
        <v>262</v>
      </c>
      <c r="DQH124" t="s">
        <v>455</v>
      </c>
      <c r="DQI124">
        <f>DQI56</f>
        <v>0</v>
      </c>
      <c r="DQJ124" t="s">
        <v>180</v>
      </c>
      <c r="DQK124" t="s">
        <v>47</v>
      </c>
      <c r="DQL124" t="s">
        <v>632</v>
      </c>
      <c r="DQM124" t="s">
        <v>262</v>
      </c>
      <c r="DQN124" t="s">
        <v>455</v>
      </c>
      <c r="DQO124">
        <f>DQO56</f>
        <v>0</v>
      </c>
      <c r="DQP124" t="s">
        <v>180</v>
      </c>
      <c r="DQQ124" t="s">
        <v>47</v>
      </c>
      <c r="DQR124" t="s">
        <v>632</v>
      </c>
      <c r="DQS124" t="s">
        <v>262</v>
      </c>
      <c r="DQT124" t="s">
        <v>455</v>
      </c>
      <c r="DQU124">
        <f>DQU56</f>
        <v>0</v>
      </c>
      <c r="DQV124" t="s">
        <v>180</v>
      </c>
      <c r="DQW124" t="s">
        <v>47</v>
      </c>
      <c r="DQX124" t="s">
        <v>632</v>
      </c>
      <c r="DQY124" t="s">
        <v>262</v>
      </c>
      <c r="DQZ124" t="s">
        <v>455</v>
      </c>
      <c r="DRA124">
        <f>DRA56</f>
        <v>0</v>
      </c>
      <c r="DRB124" t="s">
        <v>180</v>
      </c>
      <c r="DRC124" t="s">
        <v>47</v>
      </c>
      <c r="DRD124" t="s">
        <v>632</v>
      </c>
      <c r="DRE124" t="s">
        <v>262</v>
      </c>
      <c r="DRF124" t="s">
        <v>455</v>
      </c>
      <c r="DRG124">
        <f>DRG56</f>
        <v>0</v>
      </c>
      <c r="DRH124" t="s">
        <v>180</v>
      </c>
      <c r="DRI124" t="s">
        <v>47</v>
      </c>
      <c r="DRJ124" t="s">
        <v>632</v>
      </c>
      <c r="DRK124" t="s">
        <v>262</v>
      </c>
      <c r="DRL124" t="s">
        <v>455</v>
      </c>
      <c r="DRM124">
        <f>DRM56</f>
        <v>0</v>
      </c>
      <c r="DRN124" t="s">
        <v>180</v>
      </c>
      <c r="DRO124" t="s">
        <v>47</v>
      </c>
      <c r="DRP124" t="s">
        <v>632</v>
      </c>
      <c r="DRQ124" t="s">
        <v>262</v>
      </c>
      <c r="DRR124" t="s">
        <v>455</v>
      </c>
      <c r="DRS124">
        <f>DRS56</f>
        <v>0</v>
      </c>
      <c r="DRT124" t="s">
        <v>180</v>
      </c>
      <c r="DRU124" t="s">
        <v>47</v>
      </c>
      <c r="DRV124" t="s">
        <v>632</v>
      </c>
      <c r="DRW124" t="s">
        <v>262</v>
      </c>
      <c r="DRX124" t="s">
        <v>455</v>
      </c>
      <c r="DRY124">
        <f>DRY56</f>
        <v>0</v>
      </c>
      <c r="DRZ124" t="s">
        <v>180</v>
      </c>
      <c r="DSA124" t="s">
        <v>47</v>
      </c>
      <c r="DSB124" t="s">
        <v>632</v>
      </c>
      <c r="DSC124" t="s">
        <v>262</v>
      </c>
      <c r="DSD124" t="s">
        <v>455</v>
      </c>
      <c r="DSE124">
        <f>DSE56</f>
        <v>0</v>
      </c>
      <c r="DSF124" t="s">
        <v>180</v>
      </c>
      <c r="DSG124" t="s">
        <v>47</v>
      </c>
      <c r="DSH124" t="s">
        <v>632</v>
      </c>
      <c r="DSI124" t="s">
        <v>262</v>
      </c>
      <c r="DSJ124" t="s">
        <v>455</v>
      </c>
      <c r="DSK124">
        <f>DSK56</f>
        <v>0</v>
      </c>
      <c r="DSL124" t="s">
        <v>180</v>
      </c>
      <c r="DSM124" t="s">
        <v>47</v>
      </c>
      <c r="DSN124" t="s">
        <v>632</v>
      </c>
      <c r="DSO124" t="s">
        <v>262</v>
      </c>
      <c r="DSP124" t="s">
        <v>455</v>
      </c>
      <c r="DSQ124">
        <f>DSQ56</f>
        <v>0</v>
      </c>
      <c r="DSR124" t="s">
        <v>180</v>
      </c>
      <c r="DSS124" t="s">
        <v>47</v>
      </c>
      <c r="DST124" t="s">
        <v>632</v>
      </c>
      <c r="DSU124" t="s">
        <v>262</v>
      </c>
      <c r="DSV124" t="s">
        <v>455</v>
      </c>
      <c r="DSW124">
        <f>DSW56</f>
        <v>0</v>
      </c>
      <c r="DSX124" t="s">
        <v>180</v>
      </c>
      <c r="DSY124" t="s">
        <v>47</v>
      </c>
      <c r="DSZ124" t="s">
        <v>632</v>
      </c>
      <c r="DTA124" t="s">
        <v>262</v>
      </c>
      <c r="DTB124" t="s">
        <v>455</v>
      </c>
      <c r="DTC124">
        <f>DTC56</f>
        <v>0</v>
      </c>
      <c r="DTD124" t="s">
        <v>180</v>
      </c>
      <c r="DTE124" t="s">
        <v>47</v>
      </c>
      <c r="DTF124" t="s">
        <v>632</v>
      </c>
      <c r="DTG124" t="s">
        <v>262</v>
      </c>
      <c r="DTH124" t="s">
        <v>455</v>
      </c>
      <c r="DTI124">
        <f>DTI56</f>
        <v>0</v>
      </c>
      <c r="DTJ124" t="s">
        <v>180</v>
      </c>
      <c r="DTK124" t="s">
        <v>47</v>
      </c>
      <c r="DTL124" t="s">
        <v>632</v>
      </c>
      <c r="DTM124" t="s">
        <v>262</v>
      </c>
      <c r="DTN124" t="s">
        <v>455</v>
      </c>
      <c r="DTO124">
        <f>DTO56</f>
        <v>0</v>
      </c>
      <c r="DTP124" t="s">
        <v>180</v>
      </c>
      <c r="DTQ124" t="s">
        <v>47</v>
      </c>
      <c r="DTR124" t="s">
        <v>632</v>
      </c>
      <c r="DTS124" t="s">
        <v>262</v>
      </c>
      <c r="DTT124" t="s">
        <v>455</v>
      </c>
      <c r="DTU124">
        <f>DTU56</f>
        <v>0</v>
      </c>
      <c r="DTV124" t="s">
        <v>180</v>
      </c>
      <c r="DTW124" t="s">
        <v>47</v>
      </c>
      <c r="DTX124" t="s">
        <v>632</v>
      </c>
      <c r="DTY124" t="s">
        <v>262</v>
      </c>
      <c r="DTZ124" t="s">
        <v>455</v>
      </c>
      <c r="DUA124">
        <f>DUA56</f>
        <v>0</v>
      </c>
      <c r="DUB124" t="s">
        <v>180</v>
      </c>
      <c r="DUC124" t="s">
        <v>47</v>
      </c>
      <c r="DUD124" t="s">
        <v>632</v>
      </c>
      <c r="DUE124" t="s">
        <v>262</v>
      </c>
      <c r="DUF124" t="s">
        <v>455</v>
      </c>
      <c r="DUG124">
        <f>DUG56</f>
        <v>0</v>
      </c>
      <c r="DUH124" t="s">
        <v>180</v>
      </c>
      <c r="DUI124" t="s">
        <v>47</v>
      </c>
      <c r="DUJ124" t="s">
        <v>632</v>
      </c>
      <c r="DUK124" t="s">
        <v>262</v>
      </c>
      <c r="DUL124" t="s">
        <v>455</v>
      </c>
      <c r="DUM124">
        <f>DUM56</f>
        <v>0</v>
      </c>
      <c r="DUN124" t="s">
        <v>180</v>
      </c>
      <c r="DUO124" t="s">
        <v>47</v>
      </c>
      <c r="DUP124" t="s">
        <v>632</v>
      </c>
      <c r="DUQ124" t="s">
        <v>262</v>
      </c>
      <c r="DUR124" t="s">
        <v>455</v>
      </c>
      <c r="DUS124">
        <f>DUS56</f>
        <v>0</v>
      </c>
      <c r="DUT124" t="s">
        <v>180</v>
      </c>
      <c r="DUU124" t="s">
        <v>47</v>
      </c>
      <c r="DUV124" t="s">
        <v>632</v>
      </c>
      <c r="DUW124" t="s">
        <v>262</v>
      </c>
      <c r="DUX124" t="s">
        <v>455</v>
      </c>
      <c r="DUY124">
        <f>DUY56</f>
        <v>0</v>
      </c>
      <c r="DUZ124" t="s">
        <v>180</v>
      </c>
      <c r="DVA124" t="s">
        <v>47</v>
      </c>
      <c r="DVB124" t="s">
        <v>632</v>
      </c>
      <c r="DVC124" t="s">
        <v>262</v>
      </c>
      <c r="DVD124" t="s">
        <v>455</v>
      </c>
      <c r="DVE124">
        <f>DVE56</f>
        <v>0</v>
      </c>
      <c r="DVF124" t="s">
        <v>180</v>
      </c>
      <c r="DVG124" t="s">
        <v>47</v>
      </c>
      <c r="DVH124" t="s">
        <v>632</v>
      </c>
      <c r="DVI124" t="s">
        <v>262</v>
      </c>
      <c r="DVJ124" t="s">
        <v>455</v>
      </c>
      <c r="DVK124">
        <f>DVK56</f>
        <v>0</v>
      </c>
      <c r="DVL124" t="s">
        <v>180</v>
      </c>
      <c r="DVM124" t="s">
        <v>47</v>
      </c>
      <c r="DVN124" t="s">
        <v>632</v>
      </c>
      <c r="DVO124" t="s">
        <v>262</v>
      </c>
      <c r="DVP124" t="s">
        <v>455</v>
      </c>
      <c r="DVQ124">
        <f>DVQ56</f>
        <v>0</v>
      </c>
      <c r="DVR124" t="s">
        <v>180</v>
      </c>
      <c r="DVS124" t="s">
        <v>47</v>
      </c>
      <c r="DVT124" t="s">
        <v>632</v>
      </c>
      <c r="DVU124" t="s">
        <v>262</v>
      </c>
      <c r="DVV124" t="s">
        <v>455</v>
      </c>
      <c r="DVW124">
        <f>DVW56</f>
        <v>0</v>
      </c>
      <c r="DVX124" t="s">
        <v>180</v>
      </c>
      <c r="DVY124" t="s">
        <v>47</v>
      </c>
      <c r="DVZ124" t="s">
        <v>632</v>
      </c>
      <c r="DWA124" t="s">
        <v>262</v>
      </c>
      <c r="DWB124" t="s">
        <v>455</v>
      </c>
      <c r="DWC124">
        <f>DWC56</f>
        <v>0</v>
      </c>
      <c r="DWD124" t="s">
        <v>180</v>
      </c>
      <c r="DWE124" t="s">
        <v>47</v>
      </c>
      <c r="DWF124" t="s">
        <v>632</v>
      </c>
      <c r="DWG124" t="s">
        <v>262</v>
      </c>
      <c r="DWH124" t="s">
        <v>455</v>
      </c>
      <c r="DWI124">
        <f>DWI56</f>
        <v>0</v>
      </c>
      <c r="DWJ124" t="s">
        <v>180</v>
      </c>
      <c r="DWK124" t="s">
        <v>47</v>
      </c>
      <c r="DWL124" t="s">
        <v>632</v>
      </c>
      <c r="DWM124" t="s">
        <v>262</v>
      </c>
      <c r="DWN124" t="s">
        <v>455</v>
      </c>
      <c r="DWO124">
        <f>DWO56</f>
        <v>0</v>
      </c>
      <c r="DWP124" t="s">
        <v>180</v>
      </c>
      <c r="DWQ124" t="s">
        <v>47</v>
      </c>
      <c r="DWR124" t="s">
        <v>632</v>
      </c>
      <c r="DWS124" t="s">
        <v>262</v>
      </c>
      <c r="DWT124" t="s">
        <v>455</v>
      </c>
      <c r="DWU124">
        <f>DWU56</f>
        <v>0</v>
      </c>
      <c r="DWV124" t="s">
        <v>180</v>
      </c>
      <c r="DWW124" t="s">
        <v>47</v>
      </c>
      <c r="DWX124" t="s">
        <v>632</v>
      </c>
      <c r="DWY124" t="s">
        <v>262</v>
      </c>
      <c r="DWZ124" t="s">
        <v>455</v>
      </c>
      <c r="DXA124">
        <f>DXA56</f>
        <v>0</v>
      </c>
      <c r="DXB124" t="s">
        <v>180</v>
      </c>
      <c r="DXC124" t="s">
        <v>47</v>
      </c>
      <c r="DXD124" t="s">
        <v>632</v>
      </c>
      <c r="DXE124" t="s">
        <v>262</v>
      </c>
      <c r="DXF124" t="s">
        <v>455</v>
      </c>
      <c r="DXG124">
        <f>DXG56</f>
        <v>0</v>
      </c>
      <c r="DXH124" t="s">
        <v>180</v>
      </c>
      <c r="DXI124" t="s">
        <v>47</v>
      </c>
      <c r="DXJ124" t="s">
        <v>632</v>
      </c>
      <c r="DXK124" t="s">
        <v>262</v>
      </c>
      <c r="DXL124" t="s">
        <v>455</v>
      </c>
      <c r="DXM124">
        <f>DXM56</f>
        <v>0</v>
      </c>
      <c r="DXN124" t="s">
        <v>180</v>
      </c>
      <c r="DXO124" t="s">
        <v>47</v>
      </c>
      <c r="DXP124" t="s">
        <v>632</v>
      </c>
      <c r="DXQ124" t="s">
        <v>262</v>
      </c>
      <c r="DXR124" t="s">
        <v>455</v>
      </c>
      <c r="DXS124">
        <f>DXS56</f>
        <v>0</v>
      </c>
      <c r="DXT124" t="s">
        <v>180</v>
      </c>
      <c r="DXU124" t="s">
        <v>47</v>
      </c>
      <c r="DXV124" t="s">
        <v>632</v>
      </c>
      <c r="DXW124" t="s">
        <v>262</v>
      </c>
      <c r="DXX124" t="s">
        <v>455</v>
      </c>
      <c r="DXY124">
        <f>DXY56</f>
        <v>0</v>
      </c>
      <c r="DXZ124" t="s">
        <v>180</v>
      </c>
      <c r="DYA124" t="s">
        <v>47</v>
      </c>
      <c r="DYB124" t="s">
        <v>632</v>
      </c>
      <c r="DYC124" t="s">
        <v>262</v>
      </c>
      <c r="DYD124" t="s">
        <v>455</v>
      </c>
      <c r="DYE124">
        <f>DYE56</f>
        <v>0</v>
      </c>
      <c r="DYF124" t="s">
        <v>180</v>
      </c>
      <c r="DYG124" t="s">
        <v>47</v>
      </c>
      <c r="DYH124" t="s">
        <v>632</v>
      </c>
      <c r="DYI124" t="s">
        <v>262</v>
      </c>
      <c r="DYJ124" t="s">
        <v>455</v>
      </c>
      <c r="DYK124">
        <f>DYK56</f>
        <v>0</v>
      </c>
      <c r="DYL124" t="s">
        <v>180</v>
      </c>
      <c r="DYM124" t="s">
        <v>47</v>
      </c>
      <c r="DYN124" t="s">
        <v>632</v>
      </c>
      <c r="DYO124" t="s">
        <v>262</v>
      </c>
      <c r="DYP124" t="s">
        <v>455</v>
      </c>
      <c r="DYQ124">
        <f>DYQ56</f>
        <v>0</v>
      </c>
      <c r="DYR124" t="s">
        <v>180</v>
      </c>
      <c r="DYS124" t="s">
        <v>47</v>
      </c>
      <c r="DYT124" t="s">
        <v>632</v>
      </c>
      <c r="DYU124" t="s">
        <v>262</v>
      </c>
      <c r="DYV124" t="s">
        <v>455</v>
      </c>
      <c r="DYW124">
        <f>DYW56</f>
        <v>0</v>
      </c>
      <c r="DYX124" t="s">
        <v>180</v>
      </c>
      <c r="DYY124" t="s">
        <v>47</v>
      </c>
      <c r="DYZ124" t="s">
        <v>632</v>
      </c>
      <c r="DZA124" t="s">
        <v>262</v>
      </c>
      <c r="DZB124" t="s">
        <v>455</v>
      </c>
      <c r="DZC124">
        <f>DZC56</f>
        <v>0</v>
      </c>
      <c r="DZD124" t="s">
        <v>180</v>
      </c>
      <c r="DZE124" t="s">
        <v>47</v>
      </c>
      <c r="DZF124" t="s">
        <v>632</v>
      </c>
      <c r="DZG124" t="s">
        <v>262</v>
      </c>
      <c r="DZH124" t="s">
        <v>455</v>
      </c>
      <c r="DZI124">
        <f>DZI56</f>
        <v>0</v>
      </c>
      <c r="DZJ124" t="s">
        <v>180</v>
      </c>
      <c r="DZK124" t="s">
        <v>47</v>
      </c>
      <c r="DZL124" t="s">
        <v>632</v>
      </c>
      <c r="DZM124" t="s">
        <v>262</v>
      </c>
      <c r="DZN124" t="s">
        <v>455</v>
      </c>
      <c r="DZO124">
        <f>DZO56</f>
        <v>0</v>
      </c>
      <c r="DZP124" t="s">
        <v>180</v>
      </c>
      <c r="DZQ124" t="s">
        <v>47</v>
      </c>
      <c r="DZR124" t="s">
        <v>632</v>
      </c>
      <c r="DZS124" t="s">
        <v>262</v>
      </c>
      <c r="DZT124" t="s">
        <v>455</v>
      </c>
      <c r="DZU124">
        <f>DZU56</f>
        <v>0</v>
      </c>
      <c r="DZV124" t="s">
        <v>180</v>
      </c>
      <c r="DZW124" t="s">
        <v>47</v>
      </c>
      <c r="DZX124" t="s">
        <v>632</v>
      </c>
      <c r="DZY124" t="s">
        <v>262</v>
      </c>
      <c r="DZZ124" t="s">
        <v>455</v>
      </c>
      <c r="EAA124">
        <f>EAA56</f>
        <v>0</v>
      </c>
      <c r="EAB124" t="s">
        <v>180</v>
      </c>
      <c r="EAC124" t="s">
        <v>47</v>
      </c>
      <c r="EAD124" t="s">
        <v>632</v>
      </c>
      <c r="EAE124" t="s">
        <v>262</v>
      </c>
      <c r="EAF124" t="s">
        <v>455</v>
      </c>
      <c r="EAG124">
        <f>EAG56</f>
        <v>0</v>
      </c>
      <c r="EAH124" t="s">
        <v>180</v>
      </c>
      <c r="EAI124" t="s">
        <v>47</v>
      </c>
      <c r="EAJ124" t="s">
        <v>632</v>
      </c>
      <c r="EAK124" t="s">
        <v>262</v>
      </c>
      <c r="EAL124" t="s">
        <v>455</v>
      </c>
      <c r="EAM124">
        <f>EAM56</f>
        <v>0</v>
      </c>
      <c r="EAN124" t="s">
        <v>180</v>
      </c>
      <c r="EAO124" t="s">
        <v>47</v>
      </c>
      <c r="EAP124" t="s">
        <v>632</v>
      </c>
      <c r="EAQ124" t="s">
        <v>262</v>
      </c>
      <c r="EAR124" t="s">
        <v>455</v>
      </c>
      <c r="EAS124">
        <f>EAS56</f>
        <v>0</v>
      </c>
      <c r="EAT124" t="s">
        <v>180</v>
      </c>
      <c r="EAU124" t="s">
        <v>47</v>
      </c>
      <c r="EAV124" t="s">
        <v>632</v>
      </c>
      <c r="EAW124" t="s">
        <v>262</v>
      </c>
      <c r="EAX124" t="s">
        <v>455</v>
      </c>
      <c r="EAY124">
        <f>EAY56</f>
        <v>0</v>
      </c>
      <c r="EAZ124" t="s">
        <v>180</v>
      </c>
      <c r="EBA124" t="s">
        <v>47</v>
      </c>
      <c r="EBB124" t="s">
        <v>632</v>
      </c>
      <c r="EBC124" t="s">
        <v>262</v>
      </c>
      <c r="EBD124" t="s">
        <v>455</v>
      </c>
      <c r="EBE124">
        <f>EBE56</f>
        <v>0</v>
      </c>
      <c r="EBF124" t="s">
        <v>180</v>
      </c>
      <c r="EBG124" t="s">
        <v>47</v>
      </c>
      <c r="EBH124" t="s">
        <v>632</v>
      </c>
      <c r="EBI124" t="s">
        <v>262</v>
      </c>
      <c r="EBJ124" t="s">
        <v>455</v>
      </c>
      <c r="EBK124">
        <f>EBK56</f>
        <v>0</v>
      </c>
      <c r="EBL124" t="s">
        <v>180</v>
      </c>
      <c r="EBM124" t="s">
        <v>47</v>
      </c>
      <c r="EBN124" t="s">
        <v>632</v>
      </c>
      <c r="EBO124" t="s">
        <v>262</v>
      </c>
      <c r="EBP124" t="s">
        <v>455</v>
      </c>
      <c r="EBQ124">
        <f>EBQ56</f>
        <v>0</v>
      </c>
      <c r="EBR124" t="s">
        <v>180</v>
      </c>
      <c r="EBS124" t="s">
        <v>47</v>
      </c>
      <c r="EBT124" t="s">
        <v>632</v>
      </c>
      <c r="EBU124" t="s">
        <v>262</v>
      </c>
      <c r="EBV124" t="s">
        <v>455</v>
      </c>
      <c r="EBW124">
        <f>EBW56</f>
        <v>0</v>
      </c>
      <c r="EBX124" t="s">
        <v>180</v>
      </c>
      <c r="EBY124" t="s">
        <v>47</v>
      </c>
      <c r="EBZ124" t="s">
        <v>632</v>
      </c>
      <c r="ECA124" t="s">
        <v>262</v>
      </c>
      <c r="ECB124" t="s">
        <v>455</v>
      </c>
      <c r="ECC124">
        <f>ECC56</f>
        <v>0</v>
      </c>
      <c r="ECD124" t="s">
        <v>180</v>
      </c>
      <c r="ECE124" t="s">
        <v>47</v>
      </c>
      <c r="ECF124" t="s">
        <v>632</v>
      </c>
      <c r="ECG124" t="s">
        <v>262</v>
      </c>
      <c r="ECH124" t="s">
        <v>455</v>
      </c>
      <c r="ECI124">
        <f>ECI56</f>
        <v>0</v>
      </c>
      <c r="ECJ124" t="s">
        <v>180</v>
      </c>
      <c r="ECK124" t="s">
        <v>47</v>
      </c>
      <c r="ECL124" t="s">
        <v>632</v>
      </c>
      <c r="ECM124" t="s">
        <v>262</v>
      </c>
      <c r="ECN124" t="s">
        <v>455</v>
      </c>
      <c r="ECO124">
        <f>ECO56</f>
        <v>0</v>
      </c>
      <c r="ECP124" t="s">
        <v>180</v>
      </c>
      <c r="ECQ124" t="s">
        <v>47</v>
      </c>
      <c r="ECR124" t="s">
        <v>632</v>
      </c>
      <c r="ECS124" t="s">
        <v>262</v>
      </c>
      <c r="ECT124" t="s">
        <v>455</v>
      </c>
      <c r="ECU124">
        <f>ECU56</f>
        <v>0</v>
      </c>
      <c r="ECV124" t="s">
        <v>180</v>
      </c>
      <c r="ECW124" t="s">
        <v>47</v>
      </c>
      <c r="ECX124" t="s">
        <v>632</v>
      </c>
      <c r="ECY124" t="s">
        <v>262</v>
      </c>
      <c r="ECZ124" t="s">
        <v>455</v>
      </c>
      <c r="EDA124">
        <f>EDA56</f>
        <v>0</v>
      </c>
      <c r="EDB124" t="s">
        <v>180</v>
      </c>
      <c r="EDC124" t="s">
        <v>47</v>
      </c>
      <c r="EDD124" t="s">
        <v>632</v>
      </c>
      <c r="EDE124" t="s">
        <v>262</v>
      </c>
      <c r="EDF124" t="s">
        <v>455</v>
      </c>
      <c r="EDG124">
        <f>EDG56</f>
        <v>0</v>
      </c>
      <c r="EDH124" t="s">
        <v>180</v>
      </c>
      <c r="EDI124" t="s">
        <v>47</v>
      </c>
      <c r="EDJ124" t="s">
        <v>632</v>
      </c>
      <c r="EDK124" t="s">
        <v>262</v>
      </c>
      <c r="EDL124" t="s">
        <v>455</v>
      </c>
      <c r="EDM124">
        <f>EDM56</f>
        <v>0</v>
      </c>
      <c r="EDN124" t="s">
        <v>180</v>
      </c>
      <c r="EDO124" t="s">
        <v>47</v>
      </c>
      <c r="EDP124" t="s">
        <v>632</v>
      </c>
      <c r="EDQ124" t="s">
        <v>262</v>
      </c>
      <c r="EDR124" t="s">
        <v>455</v>
      </c>
      <c r="EDS124">
        <f>EDS56</f>
        <v>0</v>
      </c>
      <c r="EDT124" t="s">
        <v>180</v>
      </c>
      <c r="EDU124" t="s">
        <v>47</v>
      </c>
      <c r="EDV124" t="s">
        <v>632</v>
      </c>
      <c r="EDW124" t="s">
        <v>262</v>
      </c>
      <c r="EDX124" t="s">
        <v>455</v>
      </c>
      <c r="EDY124">
        <f>EDY56</f>
        <v>0</v>
      </c>
      <c r="EDZ124" t="s">
        <v>180</v>
      </c>
      <c r="EEA124" t="s">
        <v>47</v>
      </c>
      <c r="EEB124" t="s">
        <v>632</v>
      </c>
      <c r="EEC124" t="s">
        <v>262</v>
      </c>
      <c r="EED124" t="s">
        <v>455</v>
      </c>
      <c r="EEE124">
        <f>EEE56</f>
        <v>0</v>
      </c>
      <c r="EEF124" t="s">
        <v>180</v>
      </c>
      <c r="EEG124" t="s">
        <v>47</v>
      </c>
      <c r="EEH124" t="s">
        <v>632</v>
      </c>
      <c r="EEI124" t="s">
        <v>262</v>
      </c>
      <c r="EEJ124" t="s">
        <v>455</v>
      </c>
      <c r="EEK124">
        <f>EEK56</f>
        <v>0</v>
      </c>
      <c r="EEL124" t="s">
        <v>180</v>
      </c>
      <c r="EEM124" t="s">
        <v>47</v>
      </c>
      <c r="EEN124" t="s">
        <v>632</v>
      </c>
      <c r="EEO124" t="s">
        <v>262</v>
      </c>
      <c r="EEP124" t="s">
        <v>455</v>
      </c>
      <c r="EEQ124">
        <f>EEQ56</f>
        <v>0</v>
      </c>
      <c r="EER124" t="s">
        <v>180</v>
      </c>
      <c r="EES124" t="s">
        <v>47</v>
      </c>
      <c r="EET124" t="s">
        <v>632</v>
      </c>
      <c r="EEU124" t="s">
        <v>262</v>
      </c>
      <c r="EEV124" t="s">
        <v>455</v>
      </c>
      <c r="EEW124">
        <f>EEW56</f>
        <v>0</v>
      </c>
      <c r="EEX124" t="s">
        <v>180</v>
      </c>
      <c r="EEY124" t="s">
        <v>47</v>
      </c>
      <c r="EEZ124" t="s">
        <v>632</v>
      </c>
      <c r="EFA124" t="s">
        <v>262</v>
      </c>
      <c r="EFB124" t="s">
        <v>455</v>
      </c>
      <c r="EFC124">
        <f>EFC56</f>
        <v>0</v>
      </c>
      <c r="EFD124" t="s">
        <v>180</v>
      </c>
      <c r="EFE124" t="s">
        <v>47</v>
      </c>
      <c r="EFF124" t="s">
        <v>632</v>
      </c>
      <c r="EFG124" t="s">
        <v>262</v>
      </c>
      <c r="EFH124" t="s">
        <v>455</v>
      </c>
      <c r="EFI124">
        <f>EFI56</f>
        <v>0</v>
      </c>
      <c r="EFJ124" t="s">
        <v>180</v>
      </c>
      <c r="EFK124" t="s">
        <v>47</v>
      </c>
      <c r="EFL124" t="s">
        <v>632</v>
      </c>
      <c r="EFM124" t="s">
        <v>262</v>
      </c>
      <c r="EFN124" t="s">
        <v>455</v>
      </c>
      <c r="EFO124">
        <f>EFO56</f>
        <v>0</v>
      </c>
      <c r="EFP124" t="s">
        <v>180</v>
      </c>
      <c r="EFQ124" t="s">
        <v>47</v>
      </c>
      <c r="EFR124" t="s">
        <v>632</v>
      </c>
      <c r="EFS124" t="s">
        <v>262</v>
      </c>
      <c r="EFT124" t="s">
        <v>455</v>
      </c>
      <c r="EFU124">
        <f>EFU56</f>
        <v>0</v>
      </c>
      <c r="EFV124" t="s">
        <v>180</v>
      </c>
      <c r="EFW124" t="s">
        <v>47</v>
      </c>
      <c r="EFX124" t="s">
        <v>632</v>
      </c>
      <c r="EFY124" t="s">
        <v>262</v>
      </c>
      <c r="EFZ124" t="s">
        <v>455</v>
      </c>
      <c r="EGA124">
        <f>EGA56</f>
        <v>0</v>
      </c>
      <c r="EGB124" t="s">
        <v>180</v>
      </c>
      <c r="EGC124" t="s">
        <v>47</v>
      </c>
      <c r="EGD124" t="s">
        <v>632</v>
      </c>
      <c r="EGE124" t="s">
        <v>262</v>
      </c>
      <c r="EGF124" t="s">
        <v>455</v>
      </c>
      <c r="EGG124">
        <f>EGG56</f>
        <v>0</v>
      </c>
      <c r="EGH124" t="s">
        <v>180</v>
      </c>
      <c r="EGI124" t="s">
        <v>47</v>
      </c>
      <c r="EGJ124" t="s">
        <v>632</v>
      </c>
      <c r="EGK124" t="s">
        <v>262</v>
      </c>
      <c r="EGL124" t="s">
        <v>455</v>
      </c>
      <c r="EGM124">
        <f>EGM56</f>
        <v>0</v>
      </c>
      <c r="EGN124" t="s">
        <v>180</v>
      </c>
      <c r="EGO124" t="s">
        <v>47</v>
      </c>
      <c r="EGP124" t="s">
        <v>632</v>
      </c>
      <c r="EGQ124" t="s">
        <v>262</v>
      </c>
      <c r="EGR124" t="s">
        <v>455</v>
      </c>
      <c r="EGS124">
        <f>EGS56</f>
        <v>0</v>
      </c>
      <c r="EGT124" t="s">
        <v>180</v>
      </c>
      <c r="EGU124" t="s">
        <v>47</v>
      </c>
      <c r="EGV124" t="s">
        <v>632</v>
      </c>
      <c r="EGW124" t="s">
        <v>262</v>
      </c>
      <c r="EGX124" t="s">
        <v>455</v>
      </c>
      <c r="EGY124">
        <f>EGY56</f>
        <v>0</v>
      </c>
      <c r="EGZ124" t="s">
        <v>180</v>
      </c>
      <c r="EHA124" t="s">
        <v>47</v>
      </c>
      <c r="EHB124" t="s">
        <v>632</v>
      </c>
      <c r="EHC124" t="s">
        <v>262</v>
      </c>
      <c r="EHD124" t="s">
        <v>455</v>
      </c>
      <c r="EHE124">
        <f>EHE56</f>
        <v>0</v>
      </c>
      <c r="EHF124" t="s">
        <v>180</v>
      </c>
      <c r="EHG124" t="s">
        <v>47</v>
      </c>
      <c r="EHH124" t="s">
        <v>632</v>
      </c>
      <c r="EHI124" t="s">
        <v>262</v>
      </c>
      <c r="EHJ124" t="s">
        <v>455</v>
      </c>
      <c r="EHK124">
        <f>EHK56</f>
        <v>0</v>
      </c>
      <c r="EHL124" t="s">
        <v>180</v>
      </c>
      <c r="EHM124" t="s">
        <v>47</v>
      </c>
      <c r="EHN124" t="s">
        <v>632</v>
      </c>
      <c r="EHO124" t="s">
        <v>262</v>
      </c>
      <c r="EHP124" t="s">
        <v>455</v>
      </c>
      <c r="EHQ124">
        <f>EHQ56</f>
        <v>0</v>
      </c>
      <c r="EHR124" t="s">
        <v>180</v>
      </c>
      <c r="EHS124" t="s">
        <v>47</v>
      </c>
      <c r="EHT124" t="s">
        <v>632</v>
      </c>
      <c r="EHU124" t="s">
        <v>262</v>
      </c>
      <c r="EHV124" t="s">
        <v>455</v>
      </c>
      <c r="EHW124">
        <f>EHW56</f>
        <v>0</v>
      </c>
      <c r="EHX124" t="s">
        <v>180</v>
      </c>
      <c r="EHY124" t="s">
        <v>47</v>
      </c>
      <c r="EHZ124" t="s">
        <v>632</v>
      </c>
      <c r="EIA124" t="s">
        <v>262</v>
      </c>
      <c r="EIB124" t="s">
        <v>455</v>
      </c>
      <c r="EIC124">
        <f>EIC56</f>
        <v>0</v>
      </c>
      <c r="EID124" t="s">
        <v>180</v>
      </c>
      <c r="EIE124" t="s">
        <v>47</v>
      </c>
      <c r="EIF124" t="s">
        <v>632</v>
      </c>
      <c r="EIG124" t="s">
        <v>262</v>
      </c>
      <c r="EIH124" t="s">
        <v>455</v>
      </c>
      <c r="EII124">
        <f>EII56</f>
        <v>0</v>
      </c>
      <c r="EIJ124" t="s">
        <v>180</v>
      </c>
      <c r="EIK124" t="s">
        <v>47</v>
      </c>
      <c r="EIL124" t="s">
        <v>632</v>
      </c>
      <c r="EIM124" t="s">
        <v>262</v>
      </c>
      <c r="EIN124" t="s">
        <v>455</v>
      </c>
      <c r="EIO124">
        <f>EIO56</f>
        <v>0</v>
      </c>
      <c r="EIP124" t="s">
        <v>180</v>
      </c>
      <c r="EIQ124" t="s">
        <v>47</v>
      </c>
      <c r="EIR124" t="s">
        <v>632</v>
      </c>
      <c r="EIS124" t="s">
        <v>262</v>
      </c>
      <c r="EIT124" t="s">
        <v>455</v>
      </c>
      <c r="EIU124">
        <f>EIU56</f>
        <v>0</v>
      </c>
      <c r="EIV124" t="s">
        <v>180</v>
      </c>
      <c r="EIW124" t="s">
        <v>47</v>
      </c>
      <c r="EIX124" t="s">
        <v>632</v>
      </c>
      <c r="EIY124" t="s">
        <v>262</v>
      </c>
      <c r="EIZ124" t="s">
        <v>455</v>
      </c>
      <c r="EJA124">
        <f>EJA56</f>
        <v>0</v>
      </c>
      <c r="EJB124" t="s">
        <v>180</v>
      </c>
      <c r="EJC124" t="s">
        <v>47</v>
      </c>
      <c r="EJD124" t="s">
        <v>632</v>
      </c>
      <c r="EJE124" t="s">
        <v>262</v>
      </c>
      <c r="EJF124" t="s">
        <v>455</v>
      </c>
      <c r="EJG124">
        <f>EJG56</f>
        <v>0</v>
      </c>
      <c r="EJH124" t="s">
        <v>180</v>
      </c>
      <c r="EJI124" t="s">
        <v>47</v>
      </c>
      <c r="EJJ124" t="s">
        <v>632</v>
      </c>
      <c r="EJK124" t="s">
        <v>262</v>
      </c>
      <c r="EJL124" t="s">
        <v>455</v>
      </c>
      <c r="EJM124">
        <f>EJM56</f>
        <v>0</v>
      </c>
      <c r="EJN124" t="s">
        <v>180</v>
      </c>
      <c r="EJO124" t="s">
        <v>47</v>
      </c>
      <c r="EJP124" t="s">
        <v>632</v>
      </c>
      <c r="EJQ124" t="s">
        <v>262</v>
      </c>
      <c r="EJR124" t="s">
        <v>455</v>
      </c>
      <c r="EJS124">
        <f>EJS56</f>
        <v>0</v>
      </c>
      <c r="EJT124" t="s">
        <v>180</v>
      </c>
      <c r="EJU124" t="s">
        <v>47</v>
      </c>
      <c r="EJV124" t="s">
        <v>632</v>
      </c>
      <c r="EJW124" t="s">
        <v>262</v>
      </c>
      <c r="EJX124" t="s">
        <v>455</v>
      </c>
      <c r="EJY124">
        <f>EJY56</f>
        <v>0</v>
      </c>
      <c r="EJZ124" t="s">
        <v>180</v>
      </c>
      <c r="EKA124" t="s">
        <v>47</v>
      </c>
      <c r="EKB124" t="s">
        <v>632</v>
      </c>
      <c r="EKC124" t="s">
        <v>262</v>
      </c>
      <c r="EKD124" t="s">
        <v>455</v>
      </c>
      <c r="EKE124">
        <f>EKE56</f>
        <v>0</v>
      </c>
      <c r="EKF124" t="s">
        <v>180</v>
      </c>
      <c r="EKG124" t="s">
        <v>47</v>
      </c>
      <c r="EKH124" t="s">
        <v>632</v>
      </c>
      <c r="EKI124" t="s">
        <v>262</v>
      </c>
      <c r="EKJ124" t="s">
        <v>455</v>
      </c>
      <c r="EKK124">
        <f>EKK56</f>
        <v>0</v>
      </c>
      <c r="EKL124" t="s">
        <v>180</v>
      </c>
      <c r="EKM124" t="s">
        <v>47</v>
      </c>
      <c r="EKN124" t="s">
        <v>632</v>
      </c>
      <c r="EKO124" t="s">
        <v>262</v>
      </c>
      <c r="EKP124" t="s">
        <v>455</v>
      </c>
      <c r="EKQ124">
        <f>EKQ56</f>
        <v>0</v>
      </c>
      <c r="EKR124" t="s">
        <v>180</v>
      </c>
      <c r="EKS124" t="s">
        <v>47</v>
      </c>
      <c r="EKT124" t="s">
        <v>632</v>
      </c>
      <c r="EKU124" t="s">
        <v>262</v>
      </c>
      <c r="EKV124" t="s">
        <v>455</v>
      </c>
      <c r="EKW124">
        <f>EKW56</f>
        <v>0</v>
      </c>
      <c r="EKX124" t="s">
        <v>180</v>
      </c>
      <c r="EKY124" t="s">
        <v>47</v>
      </c>
      <c r="EKZ124" t="s">
        <v>632</v>
      </c>
      <c r="ELA124" t="s">
        <v>262</v>
      </c>
      <c r="ELB124" t="s">
        <v>455</v>
      </c>
      <c r="ELC124">
        <f>ELC56</f>
        <v>0</v>
      </c>
      <c r="ELD124" t="s">
        <v>180</v>
      </c>
      <c r="ELE124" t="s">
        <v>47</v>
      </c>
      <c r="ELF124" t="s">
        <v>632</v>
      </c>
      <c r="ELG124" t="s">
        <v>262</v>
      </c>
      <c r="ELH124" t="s">
        <v>455</v>
      </c>
      <c r="ELI124">
        <f>ELI56</f>
        <v>0</v>
      </c>
      <c r="ELJ124" t="s">
        <v>180</v>
      </c>
      <c r="ELK124" t="s">
        <v>47</v>
      </c>
      <c r="ELL124" t="s">
        <v>632</v>
      </c>
      <c r="ELM124" t="s">
        <v>262</v>
      </c>
      <c r="ELN124" t="s">
        <v>455</v>
      </c>
      <c r="ELO124">
        <f>ELO56</f>
        <v>0</v>
      </c>
      <c r="ELP124" t="s">
        <v>180</v>
      </c>
      <c r="ELQ124" t="s">
        <v>47</v>
      </c>
      <c r="ELR124" t="s">
        <v>632</v>
      </c>
      <c r="ELS124" t="s">
        <v>262</v>
      </c>
      <c r="ELT124" t="s">
        <v>455</v>
      </c>
      <c r="ELU124">
        <f>ELU56</f>
        <v>0</v>
      </c>
      <c r="ELV124" t="s">
        <v>180</v>
      </c>
      <c r="ELW124" t="s">
        <v>47</v>
      </c>
      <c r="ELX124" t="s">
        <v>632</v>
      </c>
      <c r="ELY124" t="s">
        <v>262</v>
      </c>
      <c r="ELZ124" t="s">
        <v>455</v>
      </c>
      <c r="EMA124">
        <f>EMA56</f>
        <v>0</v>
      </c>
      <c r="EMB124" t="s">
        <v>180</v>
      </c>
      <c r="EMC124" t="s">
        <v>47</v>
      </c>
      <c r="EMD124" t="s">
        <v>632</v>
      </c>
      <c r="EME124" t="s">
        <v>262</v>
      </c>
      <c r="EMF124" t="s">
        <v>455</v>
      </c>
      <c r="EMG124">
        <f>EMG56</f>
        <v>0</v>
      </c>
      <c r="EMH124" t="s">
        <v>180</v>
      </c>
      <c r="EMI124" t="s">
        <v>47</v>
      </c>
      <c r="EMJ124" t="s">
        <v>632</v>
      </c>
      <c r="EMK124" t="s">
        <v>262</v>
      </c>
      <c r="EML124" t="s">
        <v>455</v>
      </c>
      <c r="EMM124">
        <f>EMM56</f>
        <v>0</v>
      </c>
      <c r="EMN124" t="s">
        <v>180</v>
      </c>
      <c r="EMO124" t="s">
        <v>47</v>
      </c>
      <c r="EMP124" t="s">
        <v>632</v>
      </c>
      <c r="EMQ124" t="s">
        <v>262</v>
      </c>
      <c r="EMR124" t="s">
        <v>455</v>
      </c>
      <c r="EMS124">
        <f>EMS56</f>
        <v>0</v>
      </c>
      <c r="EMT124" t="s">
        <v>180</v>
      </c>
      <c r="EMU124" t="s">
        <v>47</v>
      </c>
      <c r="EMV124" t="s">
        <v>632</v>
      </c>
      <c r="EMW124" t="s">
        <v>262</v>
      </c>
      <c r="EMX124" t="s">
        <v>455</v>
      </c>
      <c r="EMY124">
        <f>EMY56</f>
        <v>0</v>
      </c>
      <c r="EMZ124" t="s">
        <v>180</v>
      </c>
      <c r="ENA124" t="s">
        <v>47</v>
      </c>
      <c r="ENB124" t="s">
        <v>632</v>
      </c>
      <c r="ENC124" t="s">
        <v>262</v>
      </c>
      <c r="END124" t="s">
        <v>455</v>
      </c>
      <c r="ENE124">
        <f>ENE56</f>
        <v>0</v>
      </c>
      <c r="ENF124" t="s">
        <v>180</v>
      </c>
      <c r="ENG124" t="s">
        <v>47</v>
      </c>
      <c r="ENH124" t="s">
        <v>632</v>
      </c>
      <c r="ENI124" t="s">
        <v>262</v>
      </c>
      <c r="ENJ124" t="s">
        <v>455</v>
      </c>
      <c r="ENK124">
        <f>ENK56</f>
        <v>0</v>
      </c>
      <c r="ENL124" t="s">
        <v>180</v>
      </c>
      <c r="ENM124" t="s">
        <v>47</v>
      </c>
      <c r="ENN124" t="s">
        <v>632</v>
      </c>
      <c r="ENO124" t="s">
        <v>262</v>
      </c>
      <c r="ENP124" t="s">
        <v>455</v>
      </c>
      <c r="ENQ124">
        <f>ENQ56</f>
        <v>0</v>
      </c>
      <c r="ENR124" t="s">
        <v>180</v>
      </c>
      <c r="ENS124" t="s">
        <v>47</v>
      </c>
      <c r="ENT124" t="s">
        <v>632</v>
      </c>
      <c r="ENU124" t="s">
        <v>262</v>
      </c>
      <c r="ENV124" t="s">
        <v>455</v>
      </c>
      <c r="ENW124">
        <f>ENW56</f>
        <v>0</v>
      </c>
      <c r="ENX124" t="s">
        <v>180</v>
      </c>
      <c r="ENY124" t="s">
        <v>47</v>
      </c>
      <c r="ENZ124" t="s">
        <v>632</v>
      </c>
      <c r="EOA124" t="s">
        <v>262</v>
      </c>
      <c r="EOB124" t="s">
        <v>455</v>
      </c>
      <c r="EOC124">
        <f>EOC56</f>
        <v>0</v>
      </c>
      <c r="EOD124" t="s">
        <v>180</v>
      </c>
      <c r="EOE124" t="s">
        <v>47</v>
      </c>
      <c r="EOF124" t="s">
        <v>632</v>
      </c>
      <c r="EOG124" t="s">
        <v>262</v>
      </c>
      <c r="EOH124" t="s">
        <v>455</v>
      </c>
      <c r="EOI124">
        <f>EOI56</f>
        <v>0</v>
      </c>
      <c r="EOJ124" t="s">
        <v>180</v>
      </c>
      <c r="EOK124" t="s">
        <v>47</v>
      </c>
      <c r="EOL124" t="s">
        <v>632</v>
      </c>
      <c r="EOM124" t="s">
        <v>262</v>
      </c>
      <c r="EON124" t="s">
        <v>455</v>
      </c>
      <c r="EOO124">
        <f>EOO56</f>
        <v>0</v>
      </c>
      <c r="EOP124" t="s">
        <v>180</v>
      </c>
      <c r="EOQ124" t="s">
        <v>47</v>
      </c>
      <c r="EOR124" t="s">
        <v>632</v>
      </c>
      <c r="EOS124" t="s">
        <v>262</v>
      </c>
      <c r="EOT124" t="s">
        <v>455</v>
      </c>
      <c r="EOU124">
        <f>EOU56</f>
        <v>0</v>
      </c>
      <c r="EOV124" t="s">
        <v>180</v>
      </c>
      <c r="EOW124" t="s">
        <v>47</v>
      </c>
      <c r="EOX124" t="s">
        <v>632</v>
      </c>
      <c r="EOY124" t="s">
        <v>262</v>
      </c>
      <c r="EOZ124" t="s">
        <v>455</v>
      </c>
      <c r="EPA124">
        <f>EPA56</f>
        <v>0</v>
      </c>
      <c r="EPB124" t="s">
        <v>180</v>
      </c>
      <c r="EPC124" t="s">
        <v>47</v>
      </c>
      <c r="EPD124" t="s">
        <v>632</v>
      </c>
      <c r="EPE124" t="s">
        <v>262</v>
      </c>
      <c r="EPF124" t="s">
        <v>455</v>
      </c>
      <c r="EPG124">
        <f>EPG56</f>
        <v>0</v>
      </c>
      <c r="EPH124" t="s">
        <v>180</v>
      </c>
      <c r="EPI124" t="s">
        <v>47</v>
      </c>
      <c r="EPJ124" t="s">
        <v>632</v>
      </c>
      <c r="EPK124" t="s">
        <v>262</v>
      </c>
      <c r="EPL124" t="s">
        <v>455</v>
      </c>
      <c r="EPM124">
        <f>EPM56</f>
        <v>0</v>
      </c>
      <c r="EPN124" t="s">
        <v>180</v>
      </c>
      <c r="EPO124" t="s">
        <v>47</v>
      </c>
      <c r="EPP124" t="s">
        <v>632</v>
      </c>
      <c r="EPQ124" t="s">
        <v>262</v>
      </c>
      <c r="EPR124" t="s">
        <v>455</v>
      </c>
      <c r="EPS124">
        <f>EPS56</f>
        <v>0</v>
      </c>
      <c r="EPT124" t="s">
        <v>180</v>
      </c>
      <c r="EPU124" t="s">
        <v>47</v>
      </c>
      <c r="EPV124" t="s">
        <v>632</v>
      </c>
      <c r="EPW124" t="s">
        <v>262</v>
      </c>
      <c r="EPX124" t="s">
        <v>455</v>
      </c>
      <c r="EPY124">
        <f>EPY56</f>
        <v>0</v>
      </c>
      <c r="EPZ124" t="s">
        <v>180</v>
      </c>
      <c r="EQA124" t="s">
        <v>47</v>
      </c>
      <c r="EQB124" t="s">
        <v>632</v>
      </c>
      <c r="EQC124" t="s">
        <v>262</v>
      </c>
      <c r="EQD124" t="s">
        <v>455</v>
      </c>
      <c r="EQE124">
        <f>EQE56</f>
        <v>0</v>
      </c>
      <c r="EQF124" t="s">
        <v>180</v>
      </c>
      <c r="EQG124" t="s">
        <v>47</v>
      </c>
      <c r="EQH124" t="s">
        <v>632</v>
      </c>
      <c r="EQI124" t="s">
        <v>262</v>
      </c>
      <c r="EQJ124" t="s">
        <v>455</v>
      </c>
      <c r="EQK124">
        <f>EQK56</f>
        <v>0</v>
      </c>
      <c r="EQL124" t="s">
        <v>180</v>
      </c>
      <c r="EQM124" t="s">
        <v>47</v>
      </c>
      <c r="EQN124" t="s">
        <v>632</v>
      </c>
      <c r="EQO124" t="s">
        <v>262</v>
      </c>
      <c r="EQP124" t="s">
        <v>455</v>
      </c>
      <c r="EQQ124">
        <f>EQQ56</f>
        <v>0</v>
      </c>
      <c r="EQR124" t="s">
        <v>180</v>
      </c>
      <c r="EQS124" t="s">
        <v>47</v>
      </c>
      <c r="EQT124" t="s">
        <v>632</v>
      </c>
      <c r="EQU124" t="s">
        <v>262</v>
      </c>
      <c r="EQV124" t="s">
        <v>455</v>
      </c>
      <c r="EQW124">
        <f>EQW56</f>
        <v>0</v>
      </c>
      <c r="EQX124" t="s">
        <v>180</v>
      </c>
      <c r="EQY124" t="s">
        <v>47</v>
      </c>
      <c r="EQZ124" t="s">
        <v>632</v>
      </c>
      <c r="ERA124" t="s">
        <v>262</v>
      </c>
      <c r="ERB124" t="s">
        <v>455</v>
      </c>
      <c r="ERC124">
        <f>ERC56</f>
        <v>0</v>
      </c>
      <c r="ERD124" t="s">
        <v>180</v>
      </c>
      <c r="ERE124" t="s">
        <v>47</v>
      </c>
      <c r="ERF124" t="s">
        <v>632</v>
      </c>
      <c r="ERG124" t="s">
        <v>262</v>
      </c>
      <c r="ERH124" t="s">
        <v>455</v>
      </c>
      <c r="ERI124">
        <f>ERI56</f>
        <v>0</v>
      </c>
      <c r="ERJ124" t="s">
        <v>180</v>
      </c>
      <c r="ERK124" t="s">
        <v>47</v>
      </c>
      <c r="ERL124" t="s">
        <v>632</v>
      </c>
      <c r="ERM124" t="s">
        <v>262</v>
      </c>
      <c r="ERN124" t="s">
        <v>455</v>
      </c>
      <c r="ERO124">
        <f>ERO56</f>
        <v>0</v>
      </c>
      <c r="ERP124" t="s">
        <v>180</v>
      </c>
      <c r="ERQ124" t="s">
        <v>47</v>
      </c>
      <c r="ERR124" t="s">
        <v>632</v>
      </c>
      <c r="ERS124" t="s">
        <v>262</v>
      </c>
      <c r="ERT124" t="s">
        <v>455</v>
      </c>
      <c r="ERU124">
        <f>ERU56</f>
        <v>0</v>
      </c>
      <c r="ERV124" t="s">
        <v>180</v>
      </c>
      <c r="ERW124" t="s">
        <v>47</v>
      </c>
      <c r="ERX124" t="s">
        <v>632</v>
      </c>
      <c r="ERY124" t="s">
        <v>262</v>
      </c>
      <c r="ERZ124" t="s">
        <v>455</v>
      </c>
      <c r="ESA124">
        <f>ESA56</f>
        <v>0</v>
      </c>
      <c r="ESB124" t="s">
        <v>180</v>
      </c>
      <c r="ESC124" t="s">
        <v>47</v>
      </c>
      <c r="ESD124" t="s">
        <v>632</v>
      </c>
      <c r="ESE124" t="s">
        <v>262</v>
      </c>
      <c r="ESF124" t="s">
        <v>455</v>
      </c>
      <c r="ESG124">
        <f>ESG56</f>
        <v>0</v>
      </c>
      <c r="ESH124" t="s">
        <v>180</v>
      </c>
      <c r="ESI124" t="s">
        <v>47</v>
      </c>
      <c r="ESJ124" t="s">
        <v>632</v>
      </c>
      <c r="ESK124" t="s">
        <v>262</v>
      </c>
      <c r="ESL124" t="s">
        <v>455</v>
      </c>
      <c r="ESM124">
        <f>ESM56</f>
        <v>0</v>
      </c>
      <c r="ESN124" t="s">
        <v>180</v>
      </c>
      <c r="ESO124" t="s">
        <v>47</v>
      </c>
      <c r="ESP124" t="s">
        <v>632</v>
      </c>
      <c r="ESQ124" t="s">
        <v>262</v>
      </c>
      <c r="ESR124" t="s">
        <v>455</v>
      </c>
      <c r="ESS124">
        <f>ESS56</f>
        <v>0</v>
      </c>
      <c r="EST124" t="s">
        <v>180</v>
      </c>
      <c r="ESU124" t="s">
        <v>47</v>
      </c>
      <c r="ESV124" t="s">
        <v>632</v>
      </c>
      <c r="ESW124" t="s">
        <v>262</v>
      </c>
      <c r="ESX124" t="s">
        <v>455</v>
      </c>
      <c r="ESY124">
        <f>ESY56</f>
        <v>0</v>
      </c>
      <c r="ESZ124" t="s">
        <v>180</v>
      </c>
      <c r="ETA124" t="s">
        <v>47</v>
      </c>
      <c r="ETB124" t="s">
        <v>632</v>
      </c>
      <c r="ETC124" t="s">
        <v>262</v>
      </c>
      <c r="ETD124" t="s">
        <v>455</v>
      </c>
      <c r="ETE124">
        <f>ETE56</f>
        <v>0</v>
      </c>
      <c r="ETF124" t="s">
        <v>180</v>
      </c>
      <c r="ETG124" t="s">
        <v>47</v>
      </c>
      <c r="ETH124" t="s">
        <v>632</v>
      </c>
      <c r="ETI124" t="s">
        <v>262</v>
      </c>
      <c r="ETJ124" t="s">
        <v>455</v>
      </c>
      <c r="ETK124">
        <f>ETK56</f>
        <v>0</v>
      </c>
      <c r="ETL124" t="s">
        <v>180</v>
      </c>
      <c r="ETM124" t="s">
        <v>47</v>
      </c>
      <c r="ETN124" t="s">
        <v>632</v>
      </c>
      <c r="ETO124" t="s">
        <v>262</v>
      </c>
      <c r="ETP124" t="s">
        <v>455</v>
      </c>
      <c r="ETQ124">
        <f>ETQ56</f>
        <v>0</v>
      </c>
      <c r="ETR124" t="s">
        <v>180</v>
      </c>
      <c r="ETS124" t="s">
        <v>47</v>
      </c>
      <c r="ETT124" t="s">
        <v>632</v>
      </c>
      <c r="ETU124" t="s">
        <v>262</v>
      </c>
      <c r="ETV124" t="s">
        <v>455</v>
      </c>
      <c r="ETW124">
        <f>ETW56</f>
        <v>0</v>
      </c>
      <c r="ETX124" t="s">
        <v>180</v>
      </c>
      <c r="ETY124" t="s">
        <v>47</v>
      </c>
      <c r="ETZ124" t="s">
        <v>632</v>
      </c>
      <c r="EUA124" t="s">
        <v>262</v>
      </c>
      <c r="EUB124" t="s">
        <v>455</v>
      </c>
      <c r="EUC124">
        <f>EUC56</f>
        <v>0</v>
      </c>
      <c r="EUD124" t="s">
        <v>180</v>
      </c>
      <c r="EUE124" t="s">
        <v>47</v>
      </c>
      <c r="EUF124" t="s">
        <v>632</v>
      </c>
      <c r="EUG124" t="s">
        <v>262</v>
      </c>
      <c r="EUH124" t="s">
        <v>455</v>
      </c>
      <c r="EUI124">
        <f>EUI56</f>
        <v>0</v>
      </c>
      <c r="EUJ124" t="s">
        <v>180</v>
      </c>
      <c r="EUK124" t="s">
        <v>47</v>
      </c>
      <c r="EUL124" t="s">
        <v>632</v>
      </c>
      <c r="EUM124" t="s">
        <v>262</v>
      </c>
      <c r="EUN124" t="s">
        <v>455</v>
      </c>
      <c r="EUO124">
        <f>EUO56</f>
        <v>0</v>
      </c>
      <c r="EUP124" t="s">
        <v>180</v>
      </c>
      <c r="EUQ124" t="s">
        <v>47</v>
      </c>
      <c r="EUR124" t="s">
        <v>632</v>
      </c>
      <c r="EUS124" t="s">
        <v>262</v>
      </c>
      <c r="EUT124" t="s">
        <v>455</v>
      </c>
      <c r="EUU124">
        <f>EUU56</f>
        <v>0</v>
      </c>
      <c r="EUV124" t="s">
        <v>180</v>
      </c>
      <c r="EUW124" t="s">
        <v>47</v>
      </c>
      <c r="EUX124" t="s">
        <v>632</v>
      </c>
      <c r="EUY124" t="s">
        <v>262</v>
      </c>
      <c r="EUZ124" t="s">
        <v>455</v>
      </c>
      <c r="EVA124">
        <f>EVA56</f>
        <v>0</v>
      </c>
      <c r="EVB124" t="s">
        <v>180</v>
      </c>
      <c r="EVC124" t="s">
        <v>47</v>
      </c>
      <c r="EVD124" t="s">
        <v>632</v>
      </c>
      <c r="EVE124" t="s">
        <v>262</v>
      </c>
      <c r="EVF124" t="s">
        <v>455</v>
      </c>
      <c r="EVG124">
        <f>EVG56</f>
        <v>0</v>
      </c>
      <c r="EVH124" t="s">
        <v>180</v>
      </c>
      <c r="EVI124" t="s">
        <v>47</v>
      </c>
      <c r="EVJ124" t="s">
        <v>632</v>
      </c>
      <c r="EVK124" t="s">
        <v>262</v>
      </c>
      <c r="EVL124" t="s">
        <v>455</v>
      </c>
      <c r="EVM124">
        <f>EVM56</f>
        <v>0</v>
      </c>
      <c r="EVN124" t="s">
        <v>180</v>
      </c>
      <c r="EVO124" t="s">
        <v>47</v>
      </c>
      <c r="EVP124" t="s">
        <v>632</v>
      </c>
      <c r="EVQ124" t="s">
        <v>262</v>
      </c>
      <c r="EVR124" t="s">
        <v>455</v>
      </c>
      <c r="EVS124">
        <f>EVS56</f>
        <v>0</v>
      </c>
      <c r="EVT124" t="s">
        <v>180</v>
      </c>
      <c r="EVU124" t="s">
        <v>47</v>
      </c>
      <c r="EVV124" t="s">
        <v>632</v>
      </c>
      <c r="EVW124" t="s">
        <v>262</v>
      </c>
      <c r="EVX124" t="s">
        <v>455</v>
      </c>
      <c r="EVY124">
        <f>EVY56</f>
        <v>0</v>
      </c>
      <c r="EVZ124" t="s">
        <v>180</v>
      </c>
      <c r="EWA124" t="s">
        <v>47</v>
      </c>
      <c r="EWB124" t="s">
        <v>632</v>
      </c>
      <c r="EWC124" t="s">
        <v>262</v>
      </c>
      <c r="EWD124" t="s">
        <v>455</v>
      </c>
      <c r="EWE124">
        <f>EWE56</f>
        <v>0</v>
      </c>
      <c r="EWF124" t="s">
        <v>180</v>
      </c>
      <c r="EWG124" t="s">
        <v>47</v>
      </c>
      <c r="EWH124" t="s">
        <v>632</v>
      </c>
      <c r="EWI124" t="s">
        <v>262</v>
      </c>
      <c r="EWJ124" t="s">
        <v>455</v>
      </c>
      <c r="EWK124">
        <f>EWK56</f>
        <v>0</v>
      </c>
      <c r="EWL124" t="s">
        <v>180</v>
      </c>
      <c r="EWM124" t="s">
        <v>47</v>
      </c>
      <c r="EWN124" t="s">
        <v>632</v>
      </c>
      <c r="EWO124" t="s">
        <v>262</v>
      </c>
      <c r="EWP124" t="s">
        <v>455</v>
      </c>
      <c r="EWQ124">
        <f>EWQ56</f>
        <v>0</v>
      </c>
      <c r="EWR124" t="s">
        <v>180</v>
      </c>
      <c r="EWS124" t="s">
        <v>47</v>
      </c>
      <c r="EWT124" t="s">
        <v>632</v>
      </c>
      <c r="EWU124" t="s">
        <v>262</v>
      </c>
      <c r="EWV124" t="s">
        <v>455</v>
      </c>
      <c r="EWW124">
        <f>EWW56</f>
        <v>0</v>
      </c>
      <c r="EWX124" t="s">
        <v>180</v>
      </c>
      <c r="EWY124" t="s">
        <v>47</v>
      </c>
      <c r="EWZ124" t="s">
        <v>632</v>
      </c>
      <c r="EXA124" t="s">
        <v>262</v>
      </c>
      <c r="EXB124" t="s">
        <v>455</v>
      </c>
      <c r="EXC124">
        <f>EXC56</f>
        <v>0</v>
      </c>
      <c r="EXD124" t="s">
        <v>180</v>
      </c>
      <c r="EXE124" t="s">
        <v>47</v>
      </c>
      <c r="EXF124" t="s">
        <v>632</v>
      </c>
      <c r="EXG124" t="s">
        <v>262</v>
      </c>
      <c r="EXH124" t="s">
        <v>455</v>
      </c>
      <c r="EXI124">
        <f>EXI56</f>
        <v>0</v>
      </c>
      <c r="EXJ124" t="s">
        <v>180</v>
      </c>
      <c r="EXK124" t="s">
        <v>47</v>
      </c>
      <c r="EXL124" t="s">
        <v>632</v>
      </c>
      <c r="EXM124" t="s">
        <v>262</v>
      </c>
      <c r="EXN124" t="s">
        <v>455</v>
      </c>
      <c r="EXO124">
        <f>EXO56</f>
        <v>0</v>
      </c>
      <c r="EXP124" t="s">
        <v>180</v>
      </c>
      <c r="EXQ124" t="s">
        <v>47</v>
      </c>
      <c r="EXR124" t="s">
        <v>632</v>
      </c>
      <c r="EXS124" t="s">
        <v>262</v>
      </c>
      <c r="EXT124" t="s">
        <v>455</v>
      </c>
      <c r="EXU124">
        <f>EXU56</f>
        <v>0</v>
      </c>
      <c r="EXV124" t="s">
        <v>180</v>
      </c>
      <c r="EXW124" t="s">
        <v>47</v>
      </c>
      <c r="EXX124" t="s">
        <v>632</v>
      </c>
      <c r="EXY124" t="s">
        <v>262</v>
      </c>
      <c r="EXZ124" t="s">
        <v>455</v>
      </c>
      <c r="EYA124">
        <f>EYA56</f>
        <v>0</v>
      </c>
      <c r="EYB124" t="s">
        <v>180</v>
      </c>
      <c r="EYC124" t="s">
        <v>47</v>
      </c>
      <c r="EYD124" t="s">
        <v>632</v>
      </c>
      <c r="EYE124" t="s">
        <v>262</v>
      </c>
      <c r="EYF124" t="s">
        <v>455</v>
      </c>
      <c r="EYG124">
        <f>EYG56</f>
        <v>0</v>
      </c>
      <c r="EYH124" t="s">
        <v>180</v>
      </c>
      <c r="EYI124" t="s">
        <v>47</v>
      </c>
      <c r="EYJ124" t="s">
        <v>632</v>
      </c>
      <c r="EYK124" t="s">
        <v>262</v>
      </c>
      <c r="EYL124" t="s">
        <v>455</v>
      </c>
      <c r="EYM124">
        <f>EYM56</f>
        <v>0</v>
      </c>
      <c r="EYN124" t="s">
        <v>180</v>
      </c>
      <c r="EYO124" t="s">
        <v>47</v>
      </c>
      <c r="EYP124" t="s">
        <v>632</v>
      </c>
      <c r="EYQ124" t="s">
        <v>262</v>
      </c>
      <c r="EYR124" t="s">
        <v>455</v>
      </c>
      <c r="EYS124">
        <f>EYS56</f>
        <v>0</v>
      </c>
      <c r="EYT124" t="s">
        <v>180</v>
      </c>
      <c r="EYU124" t="s">
        <v>47</v>
      </c>
      <c r="EYV124" t="s">
        <v>632</v>
      </c>
      <c r="EYW124" t="s">
        <v>262</v>
      </c>
      <c r="EYX124" t="s">
        <v>455</v>
      </c>
      <c r="EYY124">
        <f>EYY56</f>
        <v>0</v>
      </c>
      <c r="EYZ124" t="s">
        <v>180</v>
      </c>
      <c r="EZA124" t="s">
        <v>47</v>
      </c>
      <c r="EZB124" t="s">
        <v>632</v>
      </c>
      <c r="EZC124" t="s">
        <v>262</v>
      </c>
      <c r="EZD124" t="s">
        <v>455</v>
      </c>
      <c r="EZE124">
        <f>EZE56</f>
        <v>0</v>
      </c>
      <c r="EZF124" t="s">
        <v>180</v>
      </c>
      <c r="EZG124" t="s">
        <v>47</v>
      </c>
      <c r="EZH124" t="s">
        <v>632</v>
      </c>
      <c r="EZI124" t="s">
        <v>262</v>
      </c>
      <c r="EZJ124" t="s">
        <v>455</v>
      </c>
      <c r="EZK124">
        <f>EZK56</f>
        <v>0</v>
      </c>
      <c r="EZL124" t="s">
        <v>180</v>
      </c>
      <c r="EZM124" t="s">
        <v>47</v>
      </c>
      <c r="EZN124" t="s">
        <v>632</v>
      </c>
      <c r="EZO124" t="s">
        <v>262</v>
      </c>
      <c r="EZP124" t="s">
        <v>455</v>
      </c>
      <c r="EZQ124">
        <f>EZQ56</f>
        <v>0</v>
      </c>
      <c r="EZR124" t="s">
        <v>180</v>
      </c>
      <c r="EZS124" t="s">
        <v>47</v>
      </c>
      <c r="EZT124" t="s">
        <v>632</v>
      </c>
      <c r="EZU124" t="s">
        <v>262</v>
      </c>
      <c r="EZV124" t="s">
        <v>455</v>
      </c>
      <c r="EZW124">
        <f>EZW56</f>
        <v>0</v>
      </c>
      <c r="EZX124" t="s">
        <v>180</v>
      </c>
      <c r="EZY124" t="s">
        <v>47</v>
      </c>
      <c r="EZZ124" t="s">
        <v>632</v>
      </c>
      <c r="FAA124" t="s">
        <v>262</v>
      </c>
      <c r="FAB124" t="s">
        <v>455</v>
      </c>
      <c r="FAC124">
        <f>FAC56</f>
        <v>0</v>
      </c>
      <c r="FAD124" t="s">
        <v>180</v>
      </c>
      <c r="FAE124" t="s">
        <v>47</v>
      </c>
      <c r="FAF124" t="s">
        <v>632</v>
      </c>
      <c r="FAG124" t="s">
        <v>262</v>
      </c>
      <c r="FAH124" t="s">
        <v>455</v>
      </c>
      <c r="FAI124">
        <f>FAI56</f>
        <v>0</v>
      </c>
      <c r="FAJ124" t="s">
        <v>180</v>
      </c>
      <c r="FAK124" t="s">
        <v>47</v>
      </c>
      <c r="FAL124" t="s">
        <v>632</v>
      </c>
      <c r="FAM124" t="s">
        <v>262</v>
      </c>
      <c r="FAN124" t="s">
        <v>455</v>
      </c>
      <c r="FAO124">
        <f>FAO56</f>
        <v>0</v>
      </c>
      <c r="FAP124" t="s">
        <v>180</v>
      </c>
      <c r="FAQ124" t="s">
        <v>47</v>
      </c>
      <c r="FAR124" t="s">
        <v>632</v>
      </c>
      <c r="FAS124" t="s">
        <v>262</v>
      </c>
      <c r="FAT124" t="s">
        <v>455</v>
      </c>
      <c r="FAU124">
        <f>FAU56</f>
        <v>0</v>
      </c>
      <c r="FAV124" t="s">
        <v>180</v>
      </c>
      <c r="FAW124" t="s">
        <v>47</v>
      </c>
      <c r="FAX124" t="s">
        <v>632</v>
      </c>
      <c r="FAY124" t="s">
        <v>262</v>
      </c>
      <c r="FAZ124" t="s">
        <v>455</v>
      </c>
      <c r="FBA124">
        <f>FBA56</f>
        <v>0</v>
      </c>
      <c r="FBB124" t="s">
        <v>180</v>
      </c>
      <c r="FBC124" t="s">
        <v>47</v>
      </c>
      <c r="FBD124" t="s">
        <v>632</v>
      </c>
      <c r="FBE124" t="s">
        <v>262</v>
      </c>
      <c r="FBF124" t="s">
        <v>455</v>
      </c>
      <c r="FBG124">
        <f>FBG56</f>
        <v>0</v>
      </c>
      <c r="FBH124" t="s">
        <v>180</v>
      </c>
      <c r="FBI124" t="s">
        <v>47</v>
      </c>
      <c r="FBJ124" t="s">
        <v>632</v>
      </c>
      <c r="FBK124" t="s">
        <v>262</v>
      </c>
      <c r="FBL124" t="s">
        <v>455</v>
      </c>
      <c r="FBM124">
        <f>FBM56</f>
        <v>0</v>
      </c>
      <c r="FBN124" t="s">
        <v>180</v>
      </c>
      <c r="FBO124" t="s">
        <v>47</v>
      </c>
      <c r="FBP124" t="s">
        <v>632</v>
      </c>
      <c r="FBQ124" t="s">
        <v>262</v>
      </c>
      <c r="FBR124" t="s">
        <v>455</v>
      </c>
      <c r="FBS124">
        <f>FBS56</f>
        <v>0</v>
      </c>
      <c r="FBT124" t="s">
        <v>180</v>
      </c>
      <c r="FBU124" t="s">
        <v>47</v>
      </c>
      <c r="FBV124" t="s">
        <v>632</v>
      </c>
      <c r="FBW124" t="s">
        <v>262</v>
      </c>
      <c r="FBX124" t="s">
        <v>455</v>
      </c>
      <c r="FBY124">
        <f>FBY56</f>
        <v>0</v>
      </c>
      <c r="FBZ124" t="s">
        <v>180</v>
      </c>
      <c r="FCA124" t="s">
        <v>47</v>
      </c>
      <c r="FCB124" t="s">
        <v>632</v>
      </c>
      <c r="FCC124" t="s">
        <v>262</v>
      </c>
      <c r="FCD124" t="s">
        <v>455</v>
      </c>
      <c r="FCE124">
        <f>FCE56</f>
        <v>0</v>
      </c>
      <c r="FCF124" t="s">
        <v>180</v>
      </c>
      <c r="FCG124" t="s">
        <v>47</v>
      </c>
      <c r="FCH124" t="s">
        <v>632</v>
      </c>
      <c r="FCI124" t="s">
        <v>262</v>
      </c>
      <c r="FCJ124" t="s">
        <v>455</v>
      </c>
      <c r="FCK124">
        <f>FCK56</f>
        <v>0</v>
      </c>
      <c r="FCL124" t="s">
        <v>180</v>
      </c>
      <c r="FCM124" t="s">
        <v>47</v>
      </c>
      <c r="FCN124" t="s">
        <v>632</v>
      </c>
      <c r="FCO124" t="s">
        <v>262</v>
      </c>
      <c r="FCP124" t="s">
        <v>455</v>
      </c>
      <c r="FCQ124">
        <f>FCQ56</f>
        <v>0</v>
      </c>
      <c r="FCR124" t="s">
        <v>180</v>
      </c>
      <c r="FCS124" t="s">
        <v>47</v>
      </c>
      <c r="FCT124" t="s">
        <v>632</v>
      </c>
      <c r="FCU124" t="s">
        <v>262</v>
      </c>
      <c r="FCV124" t="s">
        <v>455</v>
      </c>
      <c r="FCW124">
        <f>FCW56</f>
        <v>0</v>
      </c>
      <c r="FCX124" t="s">
        <v>180</v>
      </c>
      <c r="FCY124" t="s">
        <v>47</v>
      </c>
      <c r="FCZ124" t="s">
        <v>632</v>
      </c>
      <c r="FDA124" t="s">
        <v>262</v>
      </c>
      <c r="FDB124" t="s">
        <v>455</v>
      </c>
      <c r="FDC124">
        <f>FDC56</f>
        <v>0</v>
      </c>
      <c r="FDD124" t="s">
        <v>180</v>
      </c>
      <c r="FDE124" t="s">
        <v>47</v>
      </c>
      <c r="FDF124" t="s">
        <v>632</v>
      </c>
      <c r="FDG124" t="s">
        <v>262</v>
      </c>
      <c r="FDH124" t="s">
        <v>455</v>
      </c>
      <c r="FDI124">
        <f>FDI56</f>
        <v>0</v>
      </c>
      <c r="FDJ124" t="s">
        <v>180</v>
      </c>
      <c r="FDK124" t="s">
        <v>47</v>
      </c>
      <c r="FDL124" t="s">
        <v>632</v>
      </c>
      <c r="FDM124" t="s">
        <v>262</v>
      </c>
      <c r="FDN124" t="s">
        <v>455</v>
      </c>
      <c r="FDO124">
        <f>FDO56</f>
        <v>0</v>
      </c>
      <c r="FDP124" t="s">
        <v>180</v>
      </c>
      <c r="FDQ124" t="s">
        <v>47</v>
      </c>
      <c r="FDR124" t="s">
        <v>632</v>
      </c>
      <c r="FDS124" t="s">
        <v>262</v>
      </c>
      <c r="FDT124" t="s">
        <v>455</v>
      </c>
      <c r="FDU124">
        <f>FDU56</f>
        <v>0</v>
      </c>
      <c r="FDV124" t="s">
        <v>180</v>
      </c>
      <c r="FDW124" t="s">
        <v>47</v>
      </c>
      <c r="FDX124" t="s">
        <v>632</v>
      </c>
      <c r="FDY124" t="s">
        <v>262</v>
      </c>
      <c r="FDZ124" t="s">
        <v>455</v>
      </c>
      <c r="FEA124">
        <f>FEA56</f>
        <v>0</v>
      </c>
      <c r="FEB124" t="s">
        <v>180</v>
      </c>
      <c r="FEC124" t="s">
        <v>47</v>
      </c>
      <c r="FED124" t="s">
        <v>632</v>
      </c>
      <c r="FEE124" t="s">
        <v>262</v>
      </c>
      <c r="FEF124" t="s">
        <v>455</v>
      </c>
      <c r="FEG124">
        <f>FEG56</f>
        <v>0</v>
      </c>
      <c r="FEH124" t="s">
        <v>180</v>
      </c>
      <c r="FEI124" t="s">
        <v>47</v>
      </c>
      <c r="FEJ124" t="s">
        <v>632</v>
      </c>
      <c r="FEK124" t="s">
        <v>262</v>
      </c>
      <c r="FEL124" t="s">
        <v>455</v>
      </c>
      <c r="FEM124">
        <f>FEM56</f>
        <v>0</v>
      </c>
      <c r="FEN124" t="s">
        <v>180</v>
      </c>
      <c r="FEO124" t="s">
        <v>47</v>
      </c>
      <c r="FEP124" t="s">
        <v>632</v>
      </c>
      <c r="FEQ124" t="s">
        <v>262</v>
      </c>
      <c r="FER124" t="s">
        <v>455</v>
      </c>
      <c r="FES124">
        <f>FES56</f>
        <v>0</v>
      </c>
      <c r="FET124" t="s">
        <v>180</v>
      </c>
      <c r="FEU124" t="s">
        <v>47</v>
      </c>
      <c r="FEV124" t="s">
        <v>632</v>
      </c>
      <c r="FEW124" t="s">
        <v>262</v>
      </c>
      <c r="FEX124" t="s">
        <v>455</v>
      </c>
      <c r="FEY124">
        <f>FEY56</f>
        <v>0</v>
      </c>
      <c r="FEZ124" t="s">
        <v>180</v>
      </c>
      <c r="FFA124" t="s">
        <v>47</v>
      </c>
      <c r="FFB124" t="s">
        <v>632</v>
      </c>
      <c r="FFC124" t="s">
        <v>262</v>
      </c>
      <c r="FFD124" t="s">
        <v>455</v>
      </c>
      <c r="FFE124">
        <f>FFE56</f>
        <v>0</v>
      </c>
      <c r="FFF124" t="s">
        <v>180</v>
      </c>
      <c r="FFG124" t="s">
        <v>47</v>
      </c>
      <c r="FFH124" t="s">
        <v>632</v>
      </c>
      <c r="FFI124" t="s">
        <v>262</v>
      </c>
      <c r="FFJ124" t="s">
        <v>455</v>
      </c>
      <c r="FFK124">
        <f>FFK56</f>
        <v>0</v>
      </c>
      <c r="FFL124" t="s">
        <v>180</v>
      </c>
      <c r="FFM124" t="s">
        <v>47</v>
      </c>
      <c r="FFN124" t="s">
        <v>632</v>
      </c>
      <c r="FFO124" t="s">
        <v>262</v>
      </c>
      <c r="FFP124" t="s">
        <v>455</v>
      </c>
      <c r="FFQ124">
        <f>FFQ56</f>
        <v>0</v>
      </c>
      <c r="FFR124" t="s">
        <v>180</v>
      </c>
      <c r="FFS124" t="s">
        <v>47</v>
      </c>
      <c r="FFT124" t="s">
        <v>632</v>
      </c>
      <c r="FFU124" t="s">
        <v>262</v>
      </c>
      <c r="FFV124" t="s">
        <v>455</v>
      </c>
      <c r="FFW124">
        <f>FFW56</f>
        <v>0</v>
      </c>
      <c r="FFX124" t="s">
        <v>180</v>
      </c>
      <c r="FFY124" t="s">
        <v>47</v>
      </c>
      <c r="FFZ124" t="s">
        <v>632</v>
      </c>
      <c r="FGA124" t="s">
        <v>262</v>
      </c>
      <c r="FGB124" t="s">
        <v>455</v>
      </c>
      <c r="FGC124">
        <f>FGC56</f>
        <v>0</v>
      </c>
      <c r="FGD124" t="s">
        <v>180</v>
      </c>
      <c r="FGE124" t="s">
        <v>47</v>
      </c>
      <c r="FGF124" t="s">
        <v>632</v>
      </c>
      <c r="FGG124" t="s">
        <v>262</v>
      </c>
      <c r="FGH124" t="s">
        <v>455</v>
      </c>
      <c r="FGI124">
        <f>FGI56</f>
        <v>0</v>
      </c>
      <c r="FGJ124" t="s">
        <v>180</v>
      </c>
      <c r="FGK124" t="s">
        <v>47</v>
      </c>
      <c r="FGL124" t="s">
        <v>632</v>
      </c>
      <c r="FGM124" t="s">
        <v>262</v>
      </c>
      <c r="FGN124" t="s">
        <v>455</v>
      </c>
      <c r="FGO124">
        <f>FGO56</f>
        <v>0</v>
      </c>
      <c r="FGP124" t="s">
        <v>180</v>
      </c>
      <c r="FGQ124" t="s">
        <v>47</v>
      </c>
      <c r="FGR124" t="s">
        <v>632</v>
      </c>
      <c r="FGS124" t="s">
        <v>262</v>
      </c>
      <c r="FGT124" t="s">
        <v>455</v>
      </c>
      <c r="FGU124">
        <f>FGU56</f>
        <v>0</v>
      </c>
      <c r="FGV124" t="s">
        <v>180</v>
      </c>
      <c r="FGW124" t="s">
        <v>47</v>
      </c>
      <c r="FGX124" t="s">
        <v>632</v>
      </c>
      <c r="FGY124" t="s">
        <v>262</v>
      </c>
      <c r="FGZ124" t="s">
        <v>455</v>
      </c>
      <c r="FHA124">
        <f>FHA56</f>
        <v>0</v>
      </c>
      <c r="FHB124" t="s">
        <v>180</v>
      </c>
      <c r="FHC124" t="s">
        <v>47</v>
      </c>
      <c r="FHD124" t="s">
        <v>632</v>
      </c>
      <c r="FHE124" t="s">
        <v>262</v>
      </c>
      <c r="FHF124" t="s">
        <v>455</v>
      </c>
      <c r="FHG124">
        <f>FHG56</f>
        <v>0</v>
      </c>
      <c r="FHH124" t="s">
        <v>180</v>
      </c>
      <c r="FHI124" t="s">
        <v>47</v>
      </c>
      <c r="FHJ124" t="s">
        <v>632</v>
      </c>
      <c r="FHK124" t="s">
        <v>262</v>
      </c>
      <c r="FHL124" t="s">
        <v>455</v>
      </c>
      <c r="FHM124">
        <f>FHM56</f>
        <v>0</v>
      </c>
      <c r="FHN124" t="s">
        <v>180</v>
      </c>
      <c r="FHO124" t="s">
        <v>47</v>
      </c>
      <c r="FHP124" t="s">
        <v>632</v>
      </c>
      <c r="FHQ124" t="s">
        <v>262</v>
      </c>
      <c r="FHR124" t="s">
        <v>455</v>
      </c>
      <c r="FHS124">
        <f>FHS56</f>
        <v>0</v>
      </c>
      <c r="FHT124" t="s">
        <v>180</v>
      </c>
      <c r="FHU124" t="s">
        <v>47</v>
      </c>
      <c r="FHV124" t="s">
        <v>632</v>
      </c>
      <c r="FHW124" t="s">
        <v>262</v>
      </c>
      <c r="FHX124" t="s">
        <v>455</v>
      </c>
      <c r="FHY124">
        <f>FHY56</f>
        <v>0</v>
      </c>
      <c r="FHZ124" t="s">
        <v>180</v>
      </c>
      <c r="FIA124" t="s">
        <v>47</v>
      </c>
      <c r="FIB124" t="s">
        <v>632</v>
      </c>
      <c r="FIC124" t="s">
        <v>262</v>
      </c>
      <c r="FID124" t="s">
        <v>455</v>
      </c>
      <c r="FIE124">
        <f>FIE56</f>
        <v>0</v>
      </c>
      <c r="FIF124" t="s">
        <v>180</v>
      </c>
      <c r="FIG124" t="s">
        <v>47</v>
      </c>
      <c r="FIH124" t="s">
        <v>632</v>
      </c>
      <c r="FII124" t="s">
        <v>262</v>
      </c>
      <c r="FIJ124" t="s">
        <v>455</v>
      </c>
      <c r="FIK124">
        <f>FIK56</f>
        <v>0</v>
      </c>
      <c r="FIL124" t="s">
        <v>180</v>
      </c>
      <c r="FIM124" t="s">
        <v>47</v>
      </c>
      <c r="FIN124" t="s">
        <v>632</v>
      </c>
      <c r="FIO124" t="s">
        <v>262</v>
      </c>
      <c r="FIP124" t="s">
        <v>455</v>
      </c>
      <c r="FIQ124">
        <f>FIQ56</f>
        <v>0</v>
      </c>
      <c r="FIR124" t="s">
        <v>180</v>
      </c>
      <c r="FIS124" t="s">
        <v>47</v>
      </c>
      <c r="FIT124" t="s">
        <v>632</v>
      </c>
      <c r="FIU124" t="s">
        <v>262</v>
      </c>
      <c r="FIV124" t="s">
        <v>455</v>
      </c>
      <c r="FIW124">
        <f>FIW56</f>
        <v>0</v>
      </c>
      <c r="FIX124" t="s">
        <v>180</v>
      </c>
      <c r="FIY124" t="s">
        <v>47</v>
      </c>
      <c r="FIZ124" t="s">
        <v>632</v>
      </c>
      <c r="FJA124" t="s">
        <v>262</v>
      </c>
      <c r="FJB124" t="s">
        <v>455</v>
      </c>
      <c r="FJC124">
        <f>FJC56</f>
        <v>0</v>
      </c>
      <c r="FJD124" t="s">
        <v>180</v>
      </c>
      <c r="FJE124" t="s">
        <v>47</v>
      </c>
      <c r="FJF124" t="s">
        <v>632</v>
      </c>
      <c r="FJG124" t="s">
        <v>262</v>
      </c>
      <c r="FJH124" t="s">
        <v>455</v>
      </c>
      <c r="FJI124">
        <f>FJI56</f>
        <v>0</v>
      </c>
      <c r="FJJ124" t="s">
        <v>180</v>
      </c>
      <c r="FJK124" t="s">
        <v>47</v>
      </c>
      <c r="FJL124" t="s">
        <v>632</v>
      </c>
      <c r="FJM124" t="s">
        <v>262</v>
      </c>
      <c r="FJN124" t="s">
        <v>455</v>
      </c>
      <c r="FJO124">
        <f>FJO56</f>
        <v>0</v>
      </c>
      <c r="FJP124" t="s">
        <v>180</v>
      </c>
      <c r="FJQ124" t="s">
        <v>47</v>
      </c>
      <c r="FJR124" t="s">
        <v>632</v>
      </c>
      <c r="FJS124" t="s">
        <v>262</v>
      </c>
      <c r="FJT124" t="s">
        <v>455</v>
      </c>
      <c r="FJU124">
        <f>FJU56</f>
        <v>0</v>
      </c>
      <c r="FJV124" t="s">
        <v>180</v>
      </c>
      <c r="FJW124" t="s">
        <v>47</v>
      </c>
      <c r="FJX124" t="s">
        <v>632</v>
      </c>
      <c r="FJY124" t="s">
        <v>262</v>
      </c>
      <c r="FJZ124" t="s">
        <v>455</v>
      </c>
      <c r="FKA124">
        <f>FKA56</f>
        <v>0</v>
      </c>
      <c r="FKB124" t="s">
        <v>180</v>
      </c>
      <c r="FKC124" t="s">
        <v>47</v>
      </c>
      <c r="FKD124" t="s">
        <v>632</v>
      </c>
      <c r="FKE124" t="s">
        <v>262</v>
      </c>
      <c r="FKF124" t="s">
        <v>455</v>
      </c>
      <c r="FKG124">
        <f>FKG56</f>
        <v>0</v>
      </c>
      <c r="FKH124" t="s">
        <v>180</v>
      </c>
      <c r="FKI124" t="s">
        <v>47</v>
      </c>
      <c r="FKJ124" t="s">
        <v>632</v>
      </c>
      <c r="FKK124" t="s">
        <v>262</v>
      </c>
      <c r="FKL124" t="s">
        <v>455</v>
      </c>
      <c r="FKM124">
        <f>FKM56</f>
        <v>0</v>
      </c>
      <c r="FKN124" t="s">
        <v>180</v>
      </c>
      <c r="FKO124" t="s">
        <v>47</v>
      </c>
      <c r="FKP124" t="s">
        <v>632</v>
      </c>
      <c r="FKQ124" t="s">
        <v>262</v>
      </c>
      <c r="FKR124" t="s">
        <v>455</v>
      </c>
      <c r="FKS124">
        <f>FKS56</f>
        <v>0</v>
      </c>
      <c r="FKT124" t="s">
        <v>180</v>
      </c>
      <c r="FKU124" t="s">
        <v>47</v>
      </c>
      <c r="FKV124" t="s">
        <v>632</v>
      </c>
      <c r="FKW124" t="s">
        <v>262</v>
      </c>
      <c r="FKX124" t="s">
        <v>455</v>
      </c>
      <c r="FKY124">
        <f>FKY56</f>
        <v>0</v>
      </c>
      <c r="FKZ124" t="s">
        <v>180</v>
      </c>
      <c r="FLA124" t="s">
        <v>47</v>
      </c>
      <c r="FLB124" t="s">
        <v>632</v>
      </c>
      <c r="FLC124" t="s">
        <v>262</v>
      </c>
      <c r="FLD124" t="s">
        <v>455</v>
      </c>
      <c r="FLE124">
        <f>FLE56</f>
        <v>0</v>
      </c>
      <c r="FLF124" t="s">
        <v>180</v>
      </c>
      <c r="FLG124" t="s">
        <v>47</v>
      </c>
      <c r="FLH124" t="s">
        <v>632</v>
      </c>
      <c r="FLI124" t="s">
        <v>262</v>
      </c>
      <c r="FLJ124" t="s">
        <v>455</v>
      </c>
      <c r="FLK124">
        <f>FLK56</f>
        <v>0</v>
      </c>
      <c r="FLL124" t="s">
        <v>180</v>
      </c>
      <c r="FLM124" t="s">
        <v>47</v>
      </c>
      <c r="FLN124" t="s">
        <v>632</v>
      </c>
      <c r="FLO124" t="s">
        <v>262</v>
      </c>
      <c r="FLP124" t="s">
        <v>455</v>
      </c>
      <c r="FLQ124">
        <f>FLQ56</f>
        <v>0</v>
      </c>
      <c r="FLR124" t="s">
        <v>180</v>
      </c>
      <c r="FLS124" t="s">
        <v>47</v>
      </c>
      <c r="FLT124" t="s">
        <v>632</v>
      </c>
      <c r="FLU124" t="s">
        <v>262</v>
      </c>
      <c r="FLV124" t="s">
        <v>455</v>
      </c>
      <c r="FLW124">
        <f>FLW56</f>
        <v>0</v>
      </c>
      <c r="FLX124" t="s">
        <v>180</v>
      </c>
      <c r="FLY124" t="s">
        <v>47</v>
      </c>
      <c r="FLZ124" t="s">
        <v>632</v>
      </c>
      <c r="FMA124" t="s">
        <v>262</v>
      </c>
      <c r="FMB124" t="s">
        <v>455</v>
      </c>
      <c r="FMC124">
        <f>FMC56</f>
        <v>0</v>
      </c>
      <c r="FMD124" t="s">
        <v>180</v>
      </c>
      <c r="FME124" t="s">
        <v>47</v>
      </c>
      <c r="FMF124" t="s">
        <v>632</v>
      </c>
      <c r="FMG124" t="s">
        <v>262</v>
      </c>
      <c r="FMH124" t="s">
        <v>455</v>
      </c>
      <c r="FMI124">
        <f>FMI56</f>
        <v>0</v>
      </c>
      <c r="FMJ124" t="s">
        <v>180</v>
      </c>
      <c r="FMK124" t="s">
        <v>47</v>
      </c>
      <c r="FML124" t="s">
        <v>632</v>
      </c>
      <c r="FMM124" t="s">
        <v>262</v>
      </c>
      <c r="FMN124" t="s">
        <v>455</v>
      </c>
      <c r="FMO124">
        <f>FMO56</f>
        <v>0</v>
      </c>
      <c r="FMP124" t="s">
        <v>180</v>
      </c>
      <c r="FMQ124" t="s">
        <v>47</v>
      </c>
      <c r="FMR124" t="s">
        <v>632</v>
      </c>
      <c r="FMS124" t="s">
        <v>262</v>
      </c>
      <c r="FMT124" t="s">
        <v>455</v>
      </c>
      <c r="FMU124">
        <f>FMU56</f>
        <v>0</v>
      </c>
      <c r="FMV124" t="s">
        <v>180</v>
      </c>
      <c r="FMW124" t="s">
        <v>47</v>
      </c>
      <c r="FMX124" t="s">
        <v>632</v>
      </c>
      <c r="FMY124" t="s">
        <v>262</v>
      </c>
      <c r="FMZ124" t="s">
        <v>455</v>
      </c>
      <c r="FNA124">
        <f>FNA56</f>
        <v>0</v>
      </c>
      <c r="FNB124" t="s">
        <v>180</v>
      </c>
      <c r="FNC124" t="s">
        <v>47</v>
      </c>
      <c r="FND124" t="s">
        <v>632</v>
      </c>
      <c r="FNE124" t="s">
        <v>262</v>
      </c>
      <c r="FNF124" t="s">
        <v>455</v>
      </c>
      <c r="FNG124">
        <f>FNG56</f>
        <v>0</v>
      </c>
      <c r="FNH124" t="s">
        <v>180</v>
      </c>
      <c r="FNI124" t="s">
        <v>47</v>
      </c>
      <c r="FNJ124" t="s">
        <v>632</v>
      </c>
      <c r="FNK124" t="s">
        <v>262</v>
      </c>
      <c r="FNL124" t="s">
        <v>455</v>
      </c>
      <c r="FNM124">
        <f>FNM56</f>
        <v>0</v>
      </c>
      <c r="FNN124" t="s">
        <v>180</v>
      </c>
      <c r="FNO124" t="s">
        <v>47</v>
      </c>
      <c r="FNP124" t="s">
        <v>632</v>
      </c>
      <c r="FNQ124" t="s">
        <v>262</v>
      </c>
      <c r="FNR124" t="s">
        <v>455</v>
      </c>
      <c r="FNS124">
        <f>FNS56</f>
        <v>0</v>
      </c>
      <c r="FNT124" t="s">
        <v>180</v>
      </c>
      <c r="FNU124" t="s">
        <v>47</v>
      </c>
      <c r="FNV124" t="s">
        <v>632</v>
      </c>
      <c r="FNW124" t="s">
        <v>262</v>
      </c>
      <c r="FNX124" t="s">
        <v>455</v>
      </c>
      <c r="FNY124">
        <f>FNY56</f>
        <v>0</v>
      </c>
      <c r="FNZ124" t="s">
        <v>180</v>
      </c>
      <c r="FOA124" t="s">
        <v>47</v>
      </c>
      <c r="FOB124" t="s">
        <v>632</v>
      </c>
      <c r="FOC124" t="s">
        <v>262</v>
      </c>
      <c r="FOD124" t="s">
        <v>455</v>
      </c>
      <c r="FOE124">
        <f>FOE56</f>
        <v>0</v>
      </c>
      <c r="FOF124" t="s">
        <v>180</v>
      </c>
      <c r="FOG124" t="s">
        <v>47</v>
      </c>
      <c r="FOH124" t="s">
        <v>632</v>
      </c>
      <c r="FOI124" t="s">
        <v>262</v>
      </c>
      <c r="FOJ124" t="s">
        <v>455</v>
      </c>
      <c r="FOK124">
        <f>FOK56</f>
        <v>0</v>
      </c>
      <c r="FOL124" t="s">
        <v>180</v>
      </c>
      <c r="FOM124" t="s">
        <v>47</v>
      </c>
      <c r="FON124" t="s">
        <v>632</v>
      </c>
      <c r="FOO124" t="s">
        <v>262</v>
      </c>
      <c r="FOP124" t="s">
        <v>455</v>
      </c>
      <c r="FOQ124">
        <f>FOQ56</f>
        <v>0</v>
      </c>
      <c r="FOR124" t="s">
        <v>180</v>
      </c>
      <c r="FOS124" t="s">
        <v>47</v>
      </c>
      <c r="FOT124" t="s">
        <v>632</v>
      </c>
      <c r="FOU124" t="s">
        <v>262</v>
      </c>
      <c r="FOV124" t="s">
        <v>455</v>
      </c>
      <c r="FOW124">
        <f>FOW56</f>
        <v>0</v>
      </c>
      <c r="FOX124" t="s">
        <v>180</v>
      </c>
      <c r="FOY124" t="s">
        <v>47</v>
      </c>
      <c r="FOZ124" t="s">
        <v>632</v>
      </c>
      <c r="FPA124" t="s">
        <v>262</v>
      </c>
      <c r="FPB124" t="s">
        <v>455</v>
      </c>
      <c r="FPC124">
        <f>FPC56</f>
        <v>0</v>
      </c>
      <c r="FPD124" t="s">
        <v>180</v>
      </c>
      <c r="FPE124" t="s">
        <v>47</v>
      </c>
      <c r="FPF124" t="s">
        <v>632</v>
      </c>
      <c r="FPG124" t="s">
        <v>262</v>
      </c>
      <c r="FPH124" t="s">
        <v>455</v>
      </c>
      <c r="FPI124">
        <f>FPI56</f>
        <v>0</v>
      </c>
      <c r="FPJ124" t="s">
        <v>180</v>
      </c>
      <c r="FPK124" t="s">
        <v>47</v>
      </c>
      <c r="FPL124" t="s">
        <v>632</v>
      </c>
      <c r="FPM124" t="s">
        <v>262</v>
      </c>
      <c r="FPN124" t="s">
        <v>455</v>
      </c>
      <c r="FPO124">
        <f>FPO56</f>
        <v>0</v>
      </c>
      <c r="FPP124" t="s">
        <v>180</v>
      </c>
      <c r="FPQ124" t="s">
        <v>47</v>
      </c>
      <c r="FPR124" t="s">
        <v>632</v>
      </c>
      <c r="FPS124" t="s">
        <v>262</v>
      </c>
      <c r="FPT124" t="s">
        <v>455</v>
      </c>
      <c r="FPU124">
        <f>FPU56</f>
        <v>0</v>
      </c>
      <c r="FPV124" t="s">
        <v>180</v>
      </c>
      <c r="FPW124" t="s">
        <v>47</v>
      </c>
      <c r="FPX124" t="s">
        <v>632</v>
      </c>
      <c r="FPY124" t="s">
        <v>262</v>
      </c>
      <c r="FPZ124" t="s">
        <v>455</v>
      </c>
      <c r="FQA124">
        <f>FQA56</f>
        <v>0</v>
      </c>
      <c r="FQB124" t="s">
        <v>180</v>
      </c>
      <c r="FQC124" t="s">
        <v>47</v>
      </c>
      <c r="FQD124" t="s">
        <v>632</v>
      </c>
      <c r="FQE124" t="s">
        <v>262</v>
      </c>
      <c r="FQF124" t="s">
        <v>455</v>
      </c>
      <c r="FQG124">
        <f>FQG56</f>
        <v>0</v>
      </c>
      <c r="FQH124" t="s">
        <v>180</v>
      </c>
      <c r="FQI124" t="s">
        <v>47</v>
      </c>
      <c r="FQJ124" t="s">
        <v>632</v>
      </c>
      <c r="FQK124" t="s">
        <v>262</v>
      </c>
      <c r="FQL124" t="s">
        <v>455</v>
      </c>
      <c r="FQM124">
        <f>FQM56</f>
        <v>0</v>
      </c>
      <c r="FQN124" t="s">
        <v>180</v>
      </c>
      <c r="FQO124" t="s">
        <v>47</v>
      </c>
      <c r="FQP124" t="s">
        <v>632</v>
      </c>
      <c r="FQQ124" t="s">
        <v>262</v>
      </c>
      <c r="FQR124" t="s">
        <v>455</v>
      </c>
      <c r="FQS124">
        <f>FQS56</f>
        <v>0</v>
      </c>
      <c r="FQT124" t="s">
        <v>180</v>
      </c>
      <c r="FQU124" t="s">
        <v>47</v>
      </c>
      <c r="FQV124" t="s">
        <v>632</v>
      </c>
      <c r="FQW124" t="s">
        <v>262</v>
      </c>
      <c r="FQX124" t="s">
        <v>455</v>
      </c>
      <c r="FQY124">
        <f>FQY56</f>
        <v>0</v>
      </c>
      <c r="FQZ124" t="s">
        <v>180</v>
      </c>
      <c r="FRA124" t="s">
        <v>47</v>
      </c>
      <c r="FRB124" t="s">
        <v>632</v>
      </c>
      <c r="FRC124" t="s">
        <v>262</v>
      </c>
      <c r="FRD124" t="s">
        <v>455</v>
      </c>
      <c r="FRE124">
        <f>FRE56</f>
        <v>0</v>
      </c>
      <c r="FRF124" t="s">
        <v>180</v>
      </c>
      <c r="FRG124" t="s">
        <v>47</v>
      </c>
      <c r="FRH124" t="s">
        <v>632</v>
      </c>
      <c r="FRI124" t="s">
        <v>262</v>
      </c>
      <c r="FRJ124" t="s">
        <v>455</v>
      </c>
      <c r="FRK124">
        <f>FRK56</f>
        <v>0</v>
      </c>
      <c r="FRL124" t="s">
        <v>180</v>
      </c>
      <c r="FRM124" t="s">
        <v>47</v>
      </c>
      <c r="FRN124" t="s">
        <v>632</v>
      </c>
      <c r="FRO124" t="s">
        <v>262</v>
      </c>
      <c r="FRP124" t="s">
        <v>455</v>
      </c>
      <c r="FRQ124">
        <f>FRQ56</f>
        <v>0</v>
      </c>
      <c r="FRR124" t="s">
        <v>180</v>
      </c>
      <c r="FRS124" t="s">
        <v>47</v>
      </c>
      <c r="FRT124" t="s">
        <v>632</v>
      </c>
      <c r="FRU124" t="s">
        <v>262</v>
      </c>
      <c r="FRV124" t="s">
        <v>455</v>
      </c>
      <c r="FRW124">
        <f>FRW56</f>
        <v>0</v>
      </c>
      <c r="FRX124" t="s">
        <v>180</v>
      </c>
      <c r="FRY124" t="s">
        <v>47</v>
      </c>
      <c r="FRZ124" t="s">
        <v>632</v>
      </c>
      <c r="FSA124" t="s">
        <v>262</v>
      </c>
      <c r="FSB124" t="s">
        <v>455</v>
      </c>
      <c r="FSC124">
        <f>FSC56</f>
        <v>0</v>
      </c>
      <c r="FSD124" t="s">
        <v>180</v>
      </c>
      <c r="FSE124" t="s">
        <v>47</v>
      </c>
      <c r="FSF124" t="s">
        <v>632</v>
      </c>
      <c r="FSG124" t="s">
        <v>262</v>
      </c>
      <c r="FSH124" t="s">
        <v>455</v>
      </c>
      <c r="FSI124">
        <f>FSI56</f>
        <v>0</v>
      </c>
      <c r="FSJ124" t="s">
        <v>180</v>
      </c>
      <c r="FSK124" t="s">
        <v>47</v>
      </c>
      <c r="FSL124" t="s">
        <v>632</v>
      </c>
      <c r="FSM124" t="s">
        <v>262</v>
      </c>
      <c r="FSN124" t="s">
        <v>455</v>
      </c>
      <c r="FSO124">
        <f>FSO56</f>
        <v>0</v>
      </c>
      <c r="FSP124" t="s">
        <v>180</v>
      </c>
      <c r="FSQ124" t="s">
        <v>47</v>
      </c>
      <c r="FSR124" t="s">
        <v>632</v>
      </c>
      <c r="FSS124" t="s">
        <v>262</v>
      </c>
      <c r="FST124" t="s">
        <v>455</v>
      </c>
      <c r="FSU124">
        <f>FSU56</f>
        <v>0</v>
      </c>
      <c r="FSV124" t="s">
        <v>180</v>
      </c>
      <c r="FSW124" t="s">
        <v>47</v>
      </c>
      <c r="FSX124" t="s">
        <v>632</v>
      </c>
      <c r="FSY124" t="s">
        <v>262</v>
      </c>
      <c r="FSZ124" t="s">
        <v>455</v>
      </c>
      <c r="FTA124">
        <f>FTA56</f>
        <v>0</v>
      </c>
      <c r="FTB124" t="s">
        <v>180</v>
      </c>
      <c r="FTC124" t="s">
        <v>47</v>
      </c>
      <c r="FTD124" t="s">
        <v>632</v>
      </c>
      <c r="FTE124" t="s">
        <v>262</v>
      </c>
      <c r="FTF124" t="s">
        <v>455</v>
      </c>
      <c r="FTG124">
        <f>FTG56</f>
        <v>0</v>
      </c>
      <c r="FTH124" t="s">
        <v>180</v>
      </c>
      <c r="FTI124" t="s">
        <v>47</v>
      </c>
      <c r="FTJ124" t="s">
        <v>632</v>
      </c>
      <c r="FTK124" t="s">
        <v>262</v>
      </c>
      <c r="FTL124" t="s">
        <v>455</v>
      </c>
      <c r="FTM124">
        <f>FTM56</f>
        <v>0</v>
      </c>
      <c r="FTN124" t="s">
        <v>180</v>
      </c>
      <c r="FTO124" t="s">
        <v>47</v>
      </c>
      <c r="FTP124" t="s">
        <v>632</v>
      </c>
      <c r="FTQ124" t="s">
        <v>262</v>
      </c>
      <c r="FTR124" t="s">
        <v>455</v>
      </c>
      <c r="FTS124">
        <f>FTS56</f>
        <v>0</v>
      </c>
      <c r="FTT124" t="s">
        <v>180</v>
      </c>
      <c r="FTU124" t="s">
        <v>47</v>
      </c>
      <c r="FTV124" t="s">
        <v>632</v>
      </c>
      <c r="FTW124" t="s">
        <v>262</v>
      </c>
      <c r="FTX124" t="s">
        <v>455</v>
      </c>
      <c r="FTY124">
        <f>FTY56</f>
        <v>0</v>
      </c>
      <c r="FTZ124" t="s">
        <v>180</v>
      </c>
      <c r="FUA124" t="s">
        <v>47</v>
      </c>
      <c r="FUB124" t="s">
        <v>632</v>
      </c>
      <c r="FUC124" t="s">
        <v>262</v>
      </c>
      <c r="FUD124" t="s">
        <v>455</v>
      </c>
      <c r="FUE124">
        <f>FUE56</f>
        <v>0</v>
      </c>
      <c r="FUF124" t="s">
        <v>180</v>
      </c>
      <c r="FUG124" t="s">
        <v>47</v>
      </c>
      <c r="FUH124" t="s">
        <v>632</v>
      </c>
      <c r="FUI124" t="s">
        <v>262</v>
      </c>
      <c r="FUJ124" t="s">
        <v>455</v>
      </c>
      <c r="FUK124">
        <f>FUK56</f>
        <v>0</v>
      </c>
      <c r="FUL124" t="s">
        <v>180</v>
      </c>
      <c r="FUM124" t="s">
        <v>47</v>
      </c>
      <c r="FUN124" t="s">
        <v>632</v>
      </c>
      <c r="FUO124" t="s">
        <v>262</v>
      </c>
      <c r="FUP124" t="s">
        <v>455</v>
      </c>
      <c r="FUQ124">
        <f>FUQ56</f>
        <v>0</v>
      </c>
      <c r="FUR124" t="s">
        <v>180</v>
      </c>
      <c r="FUS124" t="s">
        <v>47</v>
      </c>
      <c r="FUT124" t="s">
        <v>632</v>
      </c>
      <c r="FUU124" t="s">
        <v>262</v>
      </c>
      <c r="FUV124" t="s">
        <v>455</v>
      </c>
      <c r="FUW124">
        <f>FUW56</f>
        <v>0</v>
      </c>
      <c r="FUX124" t="s">
        <v>180</v>
      </c>
      <c r="FUY124" t="s">
        <v>47</v>
      </c>
      <c r="FUZ124" t="s">
        <v>632</v>
      </c>
      <c r="FVA124" t="s">
        <v>262</v>
      </c>
      <c r="FVB124" t="s">
        <v>455</v>
      </c>
      <c r="FVC124">
        <f>FVC56</f>
        <v>0</v>
      </c>
      <c r="FVD124" t="s">
        <v>180</v>
      </c>
      <c r="FVE124" t="s">
        <v>47</v>
      </c>
      <c r="FVF124" t="s">
        <v>632</v>
      </c>
      <c r="FVG124" t="s">
        <v>262</v>
      </c>
      <c r="FVH124" t="s">
        <v>455</v>
      </c>
      <c r="FVI124">
        <f>FVI56</f>
        <v>0</v>
      </c>
      <c r="FVJ124" t="s">
        <v>180</v>
      </c>
      <c r="FVK124" t="s">
        <v>47</v>
      </c>
      <c r="FVL124" t="s">
        <v>632</v>
      </c>
      <c r="FVM124" t="s">
        <v>262</v>
      </c>
      <c r="FVN124" t="s">
        <v>455</v>
      </c>
      <c r="FVO124">
        <f>FVO56</f>
        <v>0</v>
      </c>
      <c r="FVP124" t="s">
        <v>180</v>
      </c>
      <c r="FVQ124" t="s">
        <v>47</v>
      </c>
      <c r="FVR124" t="s">
        <v>632</v>
      </c>
      <c r="FVS124" t="s">
        <v>262</v>
      </c>
      <c r="FVT124" t="s">
        <v>455</v>
      </c>
      <c r="FVU124">
        <f>FVU56</f>
        <v>0</v>
      </c>
      <c r="FVV124" t="s">
        <v>180</v>
      </c>
      <c r="FVW124" t="s">
        <v>47</v>
      </c>
      <c r="FVX124" t="s">
        <v>632</v>
      </c>
      <c r="FVY124" t="s">
        <v>262</v>
      </c>
      <c r="FVZ124" t="s">
        <v>455</v>
      </c>
      <c r="FWA124">
        <f>FWA56</f>
        <v>0</v>
      </c>
      <c r="FWB124" t="s">
        <v>180</v>
      </c>
      <c r="FWC124" t="s">
        <v>47</v>
      </c>
      <c r="FWD124" t="s">
        <v>632</v>
      </c>
      <c r="FWE124" t="s">
        <v>262</v>
      </c>
      <c r="FWF124" t="s">
        <v>455</v>
      </c>
      <c r="FWG124">
        <f>FWG56</f>
        <v>0</v>
      </c>
      <c r="FWH124" t="s">
        <v>180</v>
      </c>
      <c r="FWI124" t="s">
        <v>47</v>
      </c>
      <c r="FWJ124" t="s">
        <v>632</v>
      </c>
      <c r="FWK124" t="s">
        <v>262</v>
      </c>
      <c r="FWL124" t="s">
        <v>455</v>
      </c>
      <c r="FWM124">
        <f>FWM56</f>
        <v>0</v>
      </c>
      <c r="FWN124" t="s">
        <v>180</v>
      </c>
      <c r="FWO124" t="s">
        <v>47</v>
      </c>
      <c r="FWP124" t="s">
        <v>632</v>
      </c>
      <c r="FWQ124" t="s">
        <v>262</v>
      </c>
      <c r="FWR124" t="s">
        <v>455</v>
      </c>
      <c r="FWS124">
        <f>FWS56</f>
        <v>0</v>
      </c>
      <c r="FWT124" t="s">
        <v>180</v>
      </c>
      <c r="FWU124" t="s">
        <v>47</v>
      </c>
      <c r="FWV124" t="s">
        <v>632</v>
      </c>
      <c r="FWW124" t="s">
        <v>262</v>
      </c>
      <c r="FWX124" t="s">
        <v>455</v>
      </c>
      <c r="FWY124">
        <f>FWY56</f>
        <v>0</v>
      </c>
      <c r="FWZ124" t="s">
        <v>180</v>
      </c>
      <c r="FXA124" t="s">
        <v>47</v>
      </c>
      <c r="FXB124" t="s">
        <v>632</v>
      </c>
      <c r="FXC124" t="s">
        <v>262</v>
      </c>
      <c r="FXD124" t="s">
        <v>455</v>
      </c>
      <c r="FXE124">
        <f>FXE56</f>
        <v>0</v>
      </c>
      <c r="FXF124" t="s">
        <v>180</v>
      </c>
      <c r="FXG124" t="s">
        <v>47</v>
      </c>
      <c r="FXH124" t="s">
        <v>632</v>
      </c>
      <c r="FXI124" t="s">
        <v>262</v>
      </c>
      <c r="FXJ124" t="s">
        <v>455</v>
      </c>
      <c r="FXK124">
        <f>FXK56</f>
        <v>0</v>
      </c>
      <c r="FXL124" t="s">
        <v>180</v>
      </c>
      <c r="FXM124" t="s">
        <v>47</v>
      </c>
      <c r="FXN124" t="s">
        <v>632</v>
      </c>
      <c r="FXO124" t="s">
        <v>262</v>
      </c>
      <c r="FXP124" t="s">
        <v>455</v>
      </c>
      <c r="FXQ124">
        <f>FXQ56</f>
        <v>0</v>
      </c>
      <c r="FXR124" t="s">
        <v>180</v>
      </c>
      <c r="FXS124" t="s">
        <v>47</v>
      </c>
      <c r="FXT124" t="s">
        <v>632</v>
      </c>
      <c r="FXU124" t="s">
        <v>262</v>
      </c>
      <c r="FXV124" t="s">
        <v>455</v>
      </c>
      <c r="FXW124">
        <f>FXW56</f>
        <v>0</v>
      </c>
      <c r="FXX124" t="s">
        <v>180</v>
      </c>
      <c r="FXY124" t="s">
        <v>47</v>
      </c>
      <c r="FXZ124" t="s">
        <v>632</v>
      </c>
      <c r="FYA124" t="s">
        <v>262</v>
      </c>
      <c r="FYB124" t="s">
        <v>455</v>
      </c>
      <c r="FYC124">
        <f>FYC56</f>
        <v>0</v>
      </c>
      <c r="FYD124" t="s">
        <v>180</v>
      </c>
      <c r="FYE124" t="s">
        <v>47</v>
      </c>
      <c r="FYF124" t="s">
        <v>632</v>
      </c>
      <c r="FYG124" t="s">
        <v>262</v>
      </c>
      <c r="FYH124" t="s">
        <v>455</v>
      </c>
      <c r="FYI124">
        <f>FYI56</f>
        <v>0</v>
      </c>
      <c r="FYJ124" t="s">
        <v>180</v>
      </c>
      <c r="FYK124" t="s">
        <v>47</v>
      </c>
      <c r="FYL124" t="s">
        <v>632</v>
      </c>
      <c r="FYM124" t="s">
        <v>262</v>
      </c>
      <c r="FYN124" t="s">
        <v>455</v>
      </c>
      <c r="FYO124">
        <f>FYO56</f>
        <v>0</v>
      </c>
      <c r="FYP124" t="s">
        <v>180</v>
      </c>
      <c r="FYQ124" t="s">
        <v>47</v>
      </c>
      <c r="FYR124" t="s">
        <v>632</v>
      </c>
      <c r="FYS124" t="s">
        <v>262</v>
      </c>
      <c r="FYT124" t="s">
        <v>455</v>
      </c>
      <c r="FYU124">
        <f>FYU56</f>
        <v>0</v>
      </c>
      <c r="FYV124" t="s">
        <v>180</v>
      </c>
      <c r="FYW124" t="s">
        <v>47</v>
      </c>
      <c r="FYX124" t="s">
        <v>632</v>
      </c>
      <c r="FYY124" t="s">
        <v>262</v>
      </c>
      <c r="FYZ124" t="s">
        <v>455</v>
      </c>
      <c r="FZA124">
        <f>FZA56</f>
        <v>0</v>
      </c>
      <c r="FZB124" t="s">
        <v>180</v>
      </c>
      <c r="FZC124" t="s">
        <v>47</v>
      </c>
      <c r="FZD124" t="s">
        <v>632</v>
      </c>
      <c r="FZE124" t="s">
        <v>262</v>
      </c>
      <c r="FZF124" t="s">
        <v>455</v>
      </c>
      <c r="FZG124">
        <f>FZG56</f>
        <v>0</v>
      </c>
      <c r="FZH124" t="s">
        <v>180</v>
      </c>
      <c r="FZI124" t="s">
        <v>47</v>
      </c>
      <c r="FZJ124" t="s">
        <v>632</v>
      </c>
      <c r="FZK124" t="s">
        <v>262</v>
      </c>
      <c r="FZL124" t="s">
        <v>455</v>
      </c>
      <c r="FZM124">
        <f>FZM56</f>
        <v>0</v>
      </c>
      <c r="FZN124" t="s">
        <v>180</v>
      </c>
      <c r="FZO124" t="s">
        <v>47</v>
      </c>
      <c r="FZP124" t="s">
        <v>632</v>
      </c>
      <c r="FZQ124" t="s">
        <v>262</v>
      </c>
      <c r="FZR124" t="s">
        <v>455</v>
      </c>
      <c r="FZS124">
        <f>FZS56</f>
        <v>0</v>
      </c>
      <c r="FZT124" t="s">
        <v>180</v>
      </c>
      <c r="FZU124" t="s">
        <v>47</v>
      </c>
      <c r="FZV124" t="s">
        <v>632</v>
      </c>
      <c r="FZW124" t="s">
        <v>262</v>
      </c>
      <c r="FZX124" t="s">
        <v>455</v>
      </c>
      <c r="FZY124">
        <f>FZY56</f>
        <v>0</v>
      </c>
      <c r="FZZ124" t="s">
        <v>180</v>
      </c>
      <c r="GAA124" t="s">
        <v>47</v>
      </c>
      <c r="GAB124" t="s">
        <v>632</v>
      </c>
      <c r="GAC124" t="s">
        <v>262</v>
      </c>
      <c r="GAD124" t="s">
        <v>455</v>
      </c>
      <c r="GAE124">
        <f>GAE56</f>
        <v>0</v>
      </c>
      <c r="GAF124" t="s">
        <v>180</v>
      </c>
      <c r="GAG124" t="s">
        <v>47</v>
      </c>
      <c r="GAH124" t="s">
        <v>632</v>
      </c>
      <c r="GAI124" t="s">
        <v>262</v>
      </c>
      <c r="GAJ124" t="s">
        <v>455</v>
      </c>
      <c r="GAK124">
        <f>GAK56</f>
        <v>0</v>
      </c>
      <c r="GAL124" t="s">
        <v>180</v>
      </c>
      <c r="GAM124" t="s">
        <v>47</v>
      </c>
      <c r="GAN124" t="s">
        <v>632</v>
      </c>
      <c r="GAO124" t="s">
        <v>262</v>
      </c>
      <c r="GAP124" t="s">
        <v>455</v>
      </c>
      <c r="GAQ124">
        <f>GAQ56</f>
        <v>0</v>
      </c>
      <c r="GAR124" t="s">
        <v>180</v>
      </c>
      <c r="GAS124" t="s">
        <v>47</v>
      </c>
      <c r="GAT124" t="s">
        <v>632</v>
      </c>
      <c r="GAU124" t="s">
        <v>262</v>
      </c>
      <c r="GAV124" t="s">
        <v>455</v>
      </c>
      <c r="GAW124">
        <f>GAW56</f>
        <v>0</v>
      </c>
      <c r="GAX124" t="s">
        <v>180</v>
      </c>
      <c r="GAY124" t="s">
        <v>47</v>
      </c>
      <c r="GAZ124" t="s">
        <v>632</v>
      </c>
      <c r="GBA124" t="s">
        <v>262</v>
      </c>
      <c r="GBB124" t="s">
        <v>455</v>
      </c>
      <c r="GBC124">
        <f>GBC56</f>
        <v>0</v>
      </c>
      <c r="GBD124" t="s">
        <v>180</v>
      </c>
      <c r="GBE124" t="s">
        <v>47</v>
      </c>
      <c r="GBF124" t="s">
        <v>632</v>
      </c>
      <c r="GBG124" t="s">
        <v>262</v>
      </c>
      <c r="GBH124" t="s">
        <v>455</v>
      </c>
      <c r="GBI124">
        <f>GBI56</f>
        <v>0</v>
      </c>
      <c r="GBJ124" t="s">
        <v>180</v>
      </c>
      <c r="GBK124" t="s">
        <v>47</v>
      </c>
      <c r="GBL124" t="s">
        <v>632</v>
      </c>
      <c r="GBM124" t="s">
        <v>262</v>
      </c>
      <c r="GBN124" t="s">
        <v>455</v>
      </c>
      <c r="GBO124">
        <f>GBO56</f>
        <v>0</v>
      </c>
      <c r="GBP124" t="s">
        <v>180</v>
      </c>
      <c r="GBQ124" t="s">
        <v>47</v>
      </c>
      <c r="GBR124" t="s">
        <v>632</v>
      </c>
      <c r="GBS124" t="s">
        <v>262</v>
      </c>
      <c r="GBT124" t="s">
        <v>455</v>
      </c>
      <c r="GBU124">
        <f>GBU56</f>
        <v>0</v>
      </c>
      <c r="GBV124" t="s">
        <v>180</v>
      </c>
      <c r="GBW124" t="s">
        <v>47</v>
      </c>
      <c r="GBX124" t="s">
        <v>632</v>
      </c>
      <c r="GBY124" t="s">
        <v>262</v>
      </c>
      <c r="GBZ124" t="s">
        <v>455</v>
      </c>
      <c r="GCA124">
        <f>GCA56</f>
        <v>0</v>
      </c>
      <c r="GCB124" t="s">
        <v>180</v>
      </c>
      <c r="GCC124" t="s">
        <v>47</v>
      </c>
      <c r="GCD124" t="s">
        <v>632</v>
      </c>
      <c r="GCE124" t="s">
        <v>262</v>
      </c>
      <c r="GCF124" t="s">
        <v>455</v>
      </c>
      <c r="GCG124">
        <f>GCG56</f>
        <v>0</v>
      </c>
      <c r="GCH124" t="s">
        <v>180</v>
      </c>
      <c r="GCI124" t="s">
        <v>47</v>
      </c>
      <c r="GCJ124" t="s">
        <v>632</v>
      </c>
      <c r="GCK124" t="s">
        <v>262</v>
      </c>
      <c r="GCL124" t="s">
        <v>455</v>
      </c>
      <c r="GCM124">
        <f>GCM56</f>
        <v>0</v>
      </c>
      <c r="GCN124" t="s">
        <v>180</v>
      </c>
      <c r="GCO124" t="s">
        <v>47</v>
      </c>
      <c r="GCP124" t="s">
        <v>632</v>
      </c>
      <c r="GCQ124" t="s">
        <v>262</v>
      </c>
      <c r="GCR124" t="s">
        <v>455</v>
      </c>
      <c r="GCS124">
        <f>GCS56</f>
        <v>0</v>
      </c>
      <c r="GCT124" t="s">
        <v>180</v>
      </c>
      <c r="GCU124" t="s">
        <v>47</v>
      </c>
      <c r="GCV124" t="s">
        <v>632</v>
      </c>
      <c r="GCW124" t="s">
        <v>262</v>
      </c>
      <c r="GCX124" t="s">
        <v>455</v>
      </c>
      <c r="GCY124">
        <f>GCY56</f>
        <v>0</v>
      </c>
      <c r="GCZ124" t="s">
        <v>180</v>
      </c>
      <c r="GDA124" t="s">
        <v>47</v>
      </c>
      <c r="GDB124" t="s">
        <v>632</v>
      </c>
      <c r="GDC124" t="s">
        <v>262</v>
      </c>
      <c r="GDD124" t="s">
        <v>455</v>
      </c>
      <c r="GDE124">
        <f>GDE56</f>
        <v>0</v>
      </c>
      <c r="GDF124" t="s">
        <v>180</v>
      </c>
      <c r="GDG124" t="s">
        <v>47</v>
      </c>
      <c r="GDH124" t="s">
        <v>632</v>
      </c>
      <c r="GDI124" t="s">
        <v>262</v>
      </c>
      <c r="GDJ124" t="s">
        <v>455</v>
      </c>
      <c r="GDK124">
        <f>GDK56</f>
        <v>0</v>
      </c>
      <c r="GDL124" t="s">
        <v>180</v>
      </c>
      <c r="GDM124" t="s">
        <v>47</v>
      </c>
      <c r="GDN124" t="s">
        <v>632</v>
      </c>
      <c r="GDO124" t="s">
        <v>262</v>
      </c>
      <c r="GDP124" t="s">
        <v>455</v>
      </c>
      <c r="GDQ124">
        <f>GDQ56</f>
        <v>0</v>
      </c>
      <c r="GDR124" t="s">
        <v>180</v>
      </c>
      <c r="GDS124" t="s">
        <v>47</v>
      </c>
      <c r="GDT124" t="s">
        <v>632</v>
      </c>
      <c r="GDU124" t="s">
        <v>262</v>
      </c>
      <c r="GDV124" t="s">
        <v>455</v>
      </c>
      <c r="GDW124">
        <f>GDW56</f>
        <v>0</v>
      </c>
      <c r="GDX124" t="s">
        <v>180</v>
      </c>
      <c r="GDY124" t="s">
        <v>47</v>
      </c>
      <c r="GDZ124" t="s">
        <v>632</v>
      </c>
      <c r="GEA124" t="s">
        <v>262</v>
      </c>
      <c r="GEB124" t="s">
        <v>455</v>
      </c>
      <c r="GEC124">
        <f>GEC56</f>
        <v>0</v>
      </c>
      <c r="GED124" t="s">
        <v>180</v>
      </c>
      <c r="GEE124" t="s">
        <v>47</v>
      </c>
      <c r="GEF124" t="s">
        <v>632</v>
      </c>
      <c r="GEG124" t="s">
        <v>262</v>
      </c>
      <c r="GEH124" t="s">
        <v>455</v>
      </c>
      <c r="GEI124">
        <f>GEI56</f>
        <v>0</v>
      </c>
      <c r="GEJ124" t="s">
        <v>180</v>
      </c>
      <c r="GEK124" t="s">
        <v>47</v>
      </c>
      <c r="GEL124" t="s">
        <v>632</v>
      </c>
      <c r="GEM124" t="s">
        <v>262</v>
      </c>
      <c r="GEN124" t="s">
        <v>455</v>
      </c>
      <c r="GEO124">
        <f>GEO56</f>
        <v>0</v>
      </c>
      <c r="GEP124" t="s">
        <v>180</v>
      </c>
      <c r="GEQ124" t="s">
        <v>47</v>
      </c>
      <c r="GER124" t="s">
        <v>632</v>
      </c>
      <c r="GES124" t="s">
        <v>262</v>
      </c>
      <c r="GET124" t="s">
        <v>455</v>
      </c>
      <c r="GEU124">
        <f>GEU56</f>
        <v>0</v>
      </c>
      <c r="GEV124" t="s">
        <v>180</v>
      </c>
      <c r="GEW124" t="s">
        <v>47</v>
      </c>
      <c r="GEX124" t="s">
        <v>632</v>
      </c>
      <c r="GEY124" t="s">
        <v>262</v>
      </c>
      <c r="GEZ124" t="s">
        <v>455</v>
      </c>
      <c r="GFA124">
        <f>GFA56</f>
        <v>0</v>
      </c>
      <c r="GFB124" t="s">
        <v>180</v>
      </c>
      <c r="GFC124" t="s">
        <v>47</v>
      </c>
      <c r="GFD124" t="s">
        <v>632</v>
      </c>
      <c r="GFE124" t="s">
        <v>262</v>
      </c>
      <c r="GFF124" t="s">
        <v>455</v>
      </c>
      <c r="GFG124">
        <f>GFG56</f>
        <v>0</v>
      </c>
      <c r="GFH124" t="s">
        <v>180</v>
      </c>
      <c r="GFI124" t="s">
        <v>47</v>
      </c>
      <c r="GFJ124" t="s">
        <v>632</v>
      </c>
      <c r="GFK124" t="s">
        <v>262</v>
      </c>
      <c r="GFL124" t="s">
        <v>455</v>
      </c>
      <c r="GFM124">
        <f>GFM56</f>
        <v>0</v>
      </c>
      <c r="GFN124" t="s">
        <v>180</v>
      </c>
      <c r="GFO124" t="s">
        <v>47</v>
      </c>
      <c r="GFP124" t="s">
        <v>632</v>
      </c>
      <c r="GFQ124" t="s">
        <v>262</v>
      </c>
      <c r="GFR124" t="s">
        <v>455</v>
      </c>
      <c r="GFS124">
        <f>GFS56</f>
        <v>0</v>
      </c>
      <c r="GFT124" t="s">
        <v>180</v>
      </c>
      <c r="GFU124" t="s">
        <v>47</v>
      </c>
      <c r="GFV124" t="s">
        <v>632</v>
      </c>
      <c r="GFW124" t="s">
        <v>262</v>
      </c>
      <c r="GFX124" t="s">
        <v>455</v>
      </c>
      <c r="GFY124">
        <f>GFY56</f>
        <v>0</v>
      </c>
      <c r="GFZ124" t="s">
        <v>180</v>
      </c>
      <c r="GGA124" t="s">
        <v>47</v>
      </c>
      <c r="GGB124" t="s">
        <v>632</v>
      </c>
      <c r="GGC124" t="s">
        <v>262</v>
      </c>
      <c r="GGD124" t="s">
        <v>455</v>
      </c>
      <c r="GGE124">
        <f>GGE56</f>
        <v>0</v>
      </c>
      <c r="GGF124" t="s">
        <v>180</v>
      </c>
      <c r="GGG124" t="s">
        <v>47</v>
      </c>
      <c r="GGH124" t="s">
        <v>632</v>
      </c>
      <c r="GGI124" t="s">
        <v>262</v>
      </c>
      <c r="GGJ124" t="s">
        <v>455</v>
      </c>
      <c r="GGK124">
        <f>GGK56</f>
        <v>0</v>
      </c>
      <c r="GGL124" t="s">
        <v>180</v>
      </c>
      <c r="GGM124" t="s">
        <v>47</v>
      </c>
      <c r="GGN124" t="s">
        <v>632</v>
      </c>
      <c r="GGO124" t="s">
        <v>262</v>
      </c>
      <c r="GGP124" t="s">
        <v>455</v>
      </c>
      <c r="GGQ124">
        <f>GGQ56</f>
        <v>0</v>
      </c>
      <c r="GGR124" t="s">
        <v>180</v>
      </c>
      <c r="GGS124" t="s">
        <v>47</v>
      </c>
      <c r="GGT124" t="s">
        <v>632</v>
      </c>
      <c r="GGU124" t="s">
        <v>262</v>
      </c>
      <c r="GGV124" t="s">
        <v>455</v>
      </c>
      <c r="GGW124">
        <f>GGW56</f>
        <v>0</v>
      </c>
      <c r="GGX124" t="s">
        <v>180</v>
      </c>
      <c r="GGY124" t="s">
        <v>47</v>
      </c>
      <c r="GGZ124" t="s">
        <v>632</v>
      </c>
      <c r="GHA124" t="s">
        <v>262</v>
      </c>
      <c r="GHB124" t="s">
        <v>455</v>
      </c>
      <c r="GHC124">
        <f>GHC56</f>
        <v>0</v>
      </c>
      <c r="GHD124" t="s">
        <v>180</v>
      </c>
      <c r="GHE124" t="s">
        <v>47</v>
      </c>
      <c r="GHF124" t="s">
        <v>632</v>
      </c>
      <c r="GHG124" t="s">
        <v>262</v>
      </c>
      <c r="GHH124" t="s">
        <v>455</v>
      </c>
      <c r="GHI124">
        <f>GHI56</f>
        <v>0</v>
      </c>
      <c r="GHJ124" t="s">
        <v>180</v>
      </c>
      <c r="GHK124" t="s">
        <v>47</v>
      </c>
      <c r="GHL124" t="s">
        <v>632</v>
      </c>
      <c r="GHM124" t="s">
        <v>262</v>
      </c>
      <c r="GHN124" t="s">
        <v>455</v>
      </c>
      <c r="GHO124">
        <f>GHO56</f>
        <v>0</v>
      </c>
      <c r="GHP124" t="s">
        <v>180</v>
      </c>
      <c r="GHQ124" t="s">
        <v>47</v>
      </c>
      <c r="GHR124" t="s">
        <v>632</v>
      </c>
      <c r="GHS124" t="s">
        <v>262</v>
      </c>
      <c r="GHT124" t="s">
        <v>455</v>
      </c>
      <c r="GHU124">
        <f>GHU56</f>
        <v>0</v>
      </c>
      <c r="GHV124" t="s">
        <v>180</v>
      </c>
      <c r="GHW124" t="s">
        <v>47</v>
      </c>
      <c r="GHX124" t="s">
        <v>632</v>
      </c>
      <c r="GHY124" t="s">
        <v>262</v>
      </c>
      <c r="GHZ124" t="s">
        <v>455</v>
      </c>
      <c r="GIA124">
        <f>GIA56</f>
        <v>0</v>
      </c>
      <c r="GIB124" t="s">
        <v>180</v>
      </c>
      <c r="GIC124" t="s">
        <v>47</v>
      </c>
      <c r="GID124" t="s">
        <v>632</v>
      </c>
      <c r="GIE124" t="s">
        <v>262</v>
      </c>
      <c r="GIF124" t="s">
        <v>455</v>
      </c>
      <c r="GIG124">
        <f>GIG56</f>
        <v>0</v>
      </c>
      <c r="GIH124" t="s">
        <v>180</v>
      </c>
      <c r="GII124" t="s">
        <v>47</v>
      </c>
      <c r="GIJ124" t="s">
        <v>632</v>
      </c>
      <c r="GIK124" t="s">
        <v>262</v>
      </c>
      <c r="GIL124" t="s">
        <v>455</v>
      </c>
      <c r="GIM124">
        <f>GIM56</f>
        <v>0</v>
      </c>
      <c r="GIN124" t="s">
        <v>180</v>
      </c>
      <c r="GIO124" t="s">
        <v>47</v>
      </c>
      <c r="GIP124" t="s">
        <v>632</v>
      </c>
      <c r="GIQ124" t="s">
        <v>262</v>
      </c>
      <c r="GIR124" t="s">
        <v>455</v>
      </c>
      <c r="GIS124">
        <f>GIS56</f>
        <v>0</v>
      </c>
      <c r="GIT124" t="s">
        <v>180</v>
      </c>
      <c r="GIU124" t="s">
        <v>47</v>
      </c>
      <c r="GIV124" t="s">
        <v>632</v>
      </c>
      <c r="GIW124" t="s">
        <v>262</v>
      </c>
      <c r="GIX124" t="s">
        <v>455</v>
      </c>
      <c r="GIY124">
        <f>GIY56</f>
        <v>0</v>
      </c>
      <c r="GIZ124" t="s">
        <v>180</v>
      </c>
      <c r="GJA124" t="s">
        <v>47</v>
      </c>
      <c r="GJB124" t="s">
        <v>632</v>
      </c>
      <c r="GJC124" t="s">
        <v>262</v>
      </c>
      <c r="GJD124" t="s">
        <v>455</v>
      </c>
      <c r="GJE124">
        <f>GJE56</f>
        <v>0</v>
      </c>
      <c r="GJF124" t="s">
        <v>180</v>
      </c>
      <c r="GJG124" t="s">
        <v>47</v>
      </c>
      <c r="GJH124" t="s">
        <v>632</v>
      </c>
      <c r="GJI124" t="s">
        <v>262</v>
      </c>
      <c r="GJJ124" t="s">
        <v>455</v>
      </c>
      <c r="GJK124">
        <f>GJK56</f>
        <v>0</v>
      </c>
      <c r="GJL124" t="s">
        <v>180</v>
      </c>
      <c r="GJM124" t="s">
        <v>47</v>
      </c>
      <c r="GJN124" t="s">
        <v>632</v>
      </c>
      <c r="GJO124" t="s">
        <v>262</v>
      </c>
      <c r="GJP124" t="s">
        <v>455</v>
      </c>
      <c r="GJQ124">
        <f>GJQ56</f>
        <v>0</v>
      </c>
      <c r="GJR124" t="s">
        <v>180</v>
      </c>
      <c r="GJS124" t="s">
        <v>47</v>
      </c>
      <c r="GJT124" t="s">
        <v>632</v>
      </c>
      <c r="GJU124" t="s">
        <v>262</v>
      </c>
      <c r="GJV124" t="s">
        <v>455</v>
      </c>
      <c r="GJW124">
        <f>GJW56</f>
        <v>0</v>
      </c>
      <c r="GJX124" t="s">
        <v>180</v>
      </c>
      <c r="GJY124" t="s">
        <v>47</v>
      </c>
      <c r="GJZ124" t="s">
        <v>632</v>
      </c>
      <c r="GKA124" t="s">
        <v>262</v>
      </c>
      <c r="GKB124" t="s">
        <v>455</v>
      </c>
      <c r="GKC124">
        <f>GKC56</f>
        <v>0</v>
      </c>
      <c r="GKD124" t="s">
        <v>180</v>
      </c>
      <c r="GKE124" t="s">
        <v>47</v>
      </c>
      <c r="GKF124" t="s">
        <v>632</v>
      </c>
      <c r="GKG124" t="s">
        <v>262</v>
      </c>
      <c r="GKH124" t="s">
        <v>455</v>
      </c>
      <c r="GKI124">
        <f>GKI56</f>
        <v>0</v>
      </c>
      <c r="GKJ124" t="s">
        <v>180</v>
      </c>
      <c r="GKK124" t="s">
        <v>47</v>
      </c>
      <c r="GKL124" t="s">
        <v>632</v>
      </c>
      <c r="GKM124" t="s">
        <v>262</v>
      </c>
      <c r="GKN124" t="s">
        <v>455</v>
      </c>
      <c r="GKO124">
        <f>GKO56</f>
        <v>0</v>
      </c>
      <c r="GKP124" t="s">
        <v>180</v>
      </c>
      <c r="GKQ124" t="s">
        <v>47</v>
      </c>
      <c r="GKR124" t="s">
        <v>632</v>
      </c>
      <c r="GKS124" t="s">
        <v>262</v>
      </c>
      <c r="GKT124" t="s">
        <v>455</v>
      </c>
      <c r="GKU124">
        <f>GKU56</f>
        <v>0</v>
      </c>
      <c r="GKV124" t="s">
        <v>180</v>
      </c>
      <c r="GKW124" t="s">
        <v>47</v>
      </c>
      <c r="GKX124" t="s">
        <v>632</v>
      </c>
      <c r="GKY124" t="s">
        <v>262</v>
      </c>
      <c r="GKZ124" t="s">
        <v>455</v>
      </c>
      <c r="GLA124">
        <f>GLA56</f>
        <v>0</v>
      </c>
      <c r="GLB124" t="s">
        <v>180</v>
      </c>
      <c r="GLC124" t="s">
        <v>47</v>
      </c>
      <c r="GLD124" t="s">
        <v>632</v>
      </c>
      <c r="GLE124" t="s">
        <v>262</v>
      </c>
      <c r="GLF124" t="s">
        <v>455</v>
      </c>
      <c r="GLG124">
        <f>GLG56</f>
        <v>0</v>
      </c>
      <c r="GLH124" t="s">
        <v>180</v>
      </c>
      <c r="GLI124" t="s">
        <v>47</v>
      </c>
      <c r="GLJ124" t="s">
        <v>632</v>
      </c>
      <c r="GLK124" t="s">
        <v>262</v>
      </c>
      <c r="GLL124" t="s">
        <v>455</v>
      </c>
      <c r="GLM124">
        <f>GLM56</f>
        <v>0</v>
      </c>
      <c r="GLN124" t="s">
        <v>180</v>
      </c>
      <c r="GLO124" t="s">
        <v>47</v>
      </c>
      <c r="GLP124" t="s">
        <v>632</v>
      </c>
      <c r="GLQ124" t="s">
        <v>262</v>
      </c>
      <c r="GLR124" t="s">
        <v>455</v>
      </c>
      <c r="GLS124">
        <f>GLS56</f>
        <v>0</v>
      </c>
      <c r="GLT124" t="s">
        <v>180</v>
      </c>
      <c r="GLU124" t="s">
        <v>47</v>
      </c>
      <c r="GLV124" t="s">
        <v>632</v>
      </c>
      <c r="GLW124" t="s">
        <v>262</v>
      </c>
      <c r="GLX124" t="s">
        <v>455</v>
      </c>
      <c r="GLY124">
        <f>GLY56</f>
        <v>0</v>
      </c>
      <c r="GLZ124" t="s">
        <v>180</v>
      </c>
      <c r="GMA124" t="s">
        <v>47</v>
      </c>
      <c r="GMB124" t="s">
        <v>632</v>
      </c>
      <c r="GMC124" t="s">
        <v>262</v>
      </c>
      <c r="GMD124" t="s">
        <v>455</v>
      </c>
      <c r="GME124">
        <f>GME56</f>
        <v>0</v>
      </c>
      <c r="GMF124" t="s">
        <v>180</v>
      </c>
      <c r="GMG124" t="s">
        <v>47</v>
      </c>
      <c r="GMH124" t="s">
        <v>632</v>
      </c>
      <c r="GMI124" t="s">
        <v>262</v>
      </c>
      <c r="GMJ124" t="s">
        <v>455</v>
      </c>
      <c r="GMK124">
        <f>GMK56</f>
        <v>0</v>
      </c>
      <c r="GML124" t="s">
        <v>180</v>
      </c>
      <c r="GMM124" t="s">
        <v>47</v>
      </c>
      <c r="GMN124" t="s">
        <v>632</v>
      </c>
      <c r="GMO124" t="s">
        <v>262</v>
      </c>
      <c r="GMP124" t="s">
        <v>455</v>
      </c>
      <c r="GMQ124">
        <f>GMQ56</f>
        <v>0</v>
      </c>
      <c r="GMR124" t="s">
        <v>180</v>
      </c>
      <c r="GMS124" t="s">
        <v>47</v>
      </c>
      <c r="GMT124" t="s">
        <v>632</v>
      </c>
      <c r="GMU124" t="s">
        <v>262</v>
      </c>
      <c r="GMV124" t="s">
        <v>455</v>
      </c>
      <c r="GMW124">
        <f>GMW56</f>
        <v>0</v>
      </c>
      <c r="GMX124" t="s">
        <v>180</v>
      </c>
      <c r="GMY124" t="s">
        <v>47</v>
      </c>
      <c r="GMZ124" t="s">
        <v>632</v>
      </c>
      <c r="GNA124" t="s">
        <v>262</v>
      </c>
      <c r="GNB124" t="s">
        <v>455</v>
      </c>
      <c r="GNC124">
        <f>GNC56</f>
        <v>0</v>
      </c>
      <c r="GND124" t="s">
        <v>180</v>
      </c>
      <c r="GNE124" t="s">
        <v>47</v>
      </c>
      <c r="GNF124" t="s">
        <v>632</v>
      </c>
      <c r="GNG124" t="s">
        <v>262</v>
      </c>
      <c r="GNH124" t="s">
        <v>455</v>
      </c>
      <c r="GNI124">
        <f>GNI56</f>
        <v>0</v>
      </c>
      <c r="GNJ124" t="s">
        <v>180</v>
      </c>
      <c r="GNK124" t="s">
        <v>47</v>
      </c>
      <c r="GNL124" t="s">
        <v>632</v>
      </c>
      <c r="GNM124" t="s">
        <v>262</v>
      </c>
      <c r="GNN124" t="s">
        <v>455</v>
      </c>
      <c r="GNO124">
        <f>GNO56</f>
        <v>0</v>
      </c>
      <c r="GNP124" t="s">
        <v>180</v>
      </c>
      <c r="GNQ124" t="s">
        <v>47</v>
      </c>
      <c r="GNR124" t="s">
        <v>632</v>
      </c>
      <c r="GNS124" t="s">
        <v>262</v>
      </c>
      <c r="GNT124" t="s">
        <v>455</v>
      </c>
      <c r="GNU124">
        <f>GNU56</f>
        <v>0</v>
      </c>
      <c r="GNV124" t="s">
        <v>180</v>
      </c>
      <c r="GNW124" t="s">
        <v>47</v>
      </c>
      <c r="GNX124" t="s">
        <v>632</v>
      </c>
      <c r="GNY124" t="s">
        <v>262</v>
      </c>
      <c r="GNZ124" t="s">
        <v>455</v>
      </c>
      <c r="GOA124">
        <f>GOA56</f>
        <v>0</v>
      </c>
      <c r="GOB124" t="s">
        <v>180</v>
      </c>
      <c r="GOC124" t="s">
        <v>47</v>
      </c>
      <c r="GOD124" t="s">
        <v>632</v>
      </c>
      <c r="GOE124" t="s">
        <v>262</v>
      </c>
      <c r="GOF124" t="s">
        <v>455</v>
      </c>
      <c r="GOG124">
        <f>GOG56</f>
        <v>0</v>
      </c>
      <c r="GOH124" t="s">
        <v>180</v>
      </c>
      <c r="GOI124" t="s">
        <v>47</v>
      </c>
      <c r="GOJ124" t="s">
        <v>632</v>
      </c>
      <c r="GOK124" t="s">
        <v>262</v>
      </c>
      <c r="GOL124" t="s">
        <v>455</v>
      </c>
      <c r="GOM124">
        <f>GOM56</f>
        <v>0</v>
      </c>
      <c r="GON124" t="s">
        <v>180</v>
      </c>
      <c r="GOO124" t="s">
        <v>47</v>
      </c>
      <c r="GOP124" t="s">
        <v>632</v>
      </c>
      <c r="GOQ124" t="s">
        <v>262</v>
      </c>
      <c r="GOR124" t="s">
        <v>455</v>
      </c>
      <c r="GOS124">
        <f>GOS56</f>
        <v>0</v>
      </c>
      <c r="GOT124" t="s">
        <v>180</v>
      </c>
      <c r="GOU124" t="s">
        <v>47</v>
      </c>
      <c r="GOV124" t="s">
        <v>632</v>
      </c>
      <c r="GOW124" t="s">
        <v>262</v>
      </c>
      <c r="GOX124" t="s">
        <v>455</v>
      </c>
      <c r="GOY124">
        <f>GOY56</f>
        <v>0</v>
      </c>
      <c r="GOZ124" t="s">
        <v>180</v>
      </c>
      <c r="GPA124" t="s">
        <v>47</v>
      </c>
      <c r="GPB124" t="s">
        <v>632</v>
      </c>
      <c r="GPC124" t="s">
        <v>262</v>
      </c>
      <c r="GPD124" t="s">
        <v>455</v>
      </c>
      <c r="GPE124">
        <f>GPE56</f>
        <v>0</v>
      </c>
      <c r="GPF124" t="s">
        <v>180</v>
      </c>
      <c r="GPG124" t="s">
        <v>47</v>
      </c>
      <c r="GPH124" t="s">
        <v>632</v>
      </c>
      <c r="GPI124" t="s">
        <v>262</v>
      </c>
      <c r="GPJ124" t="s">
        <v>455</v>
      </c>
      <c r="GPK124">
        <f>GPK56</f>
        <v>0</v>
      </c>
      <c r="GPL124" t="s">
        <v>180</v>
      </c>
      <c r="GPM124" t="s">
        <v>47</v>
      </c>
      <c r="GPN124" t="s">
        <v>632</v>
      </c>
      <c r="GPO124" t="s">
        <v>262</v>
      </c>
      <c r="GPP124" t="s">
        <v>455</v>
      </c>
      <c r="GPQ124">
        <f>GPQ56</f>
        <v>0</v>
      </c>
      <c r="GPR124" t="s">
        <v>180</v>
      </c>
      <c r="GPS124" t="s">
        <v>47</v>
      </c>
      <c r="GPT124" t="s">
        <v>632</v>
      </c>
      <c r="GPU124" t="s">
        <v>262</v>
      </c>
      <c r="GPV124" t="s">
        <v>455</v>
      </c>
      <c r="GPW124">
        <f>GPW56</f>
        <v>0</v>
      </c>
      <c r="GPX124" t="s">
        <v>180</v>
      </c>
      <c r="GPY124" t="s">
        <v>47</v>
      </c>
      <c r="GPZ124" t="s">
        <v>632</v>
      </c>
      <c r="GQA124" t="s">
        <v>262</v>
      </c>
      <c r="GQB124" t="s">
        <v>455</v>
      </c>
      <c r="GQC124">
        <f>GQC56</f>
        <v>0</v>
      </c>
      <c r="GQD124" t="s">
        <v>180</v>
      </c>
      <c r="GQE124" t="s">
        <v>47</v>
      </c>
      <c r="GQF124" t="s">
        <v>632</v>
      </c>
      <c r="GQG124" t="s">
        <v>262</v>
      </c>
      <c r="GQH124" t="s">
        <v>455</v>
      </c>
      <c r="GQI124">
        <f>GQI56</f>
        <v>0</v>
      </c>
      <c r="GQJ124" t="s">
        <v>180</v>
      </c>
      <c r="GQK124" t="s">
        <v>47</v>
      </c>
      <c r="GQL124" t="s">
        <v>632</v>
      </c>
      <c r="GQM124" t="s">
        <v>262</v>
      </c>
      <c r="GQN124" t="s">
        <v>455</v>
      </c>
      <c r="GQO124">
        <f>GQO56</f>
        <v>0</v>
      </c>
      <c r="GQP124" t="s">
        <v>180</v>
      </c>
      <c r="GQQ124" t="s">
        <v>47</v>
      </c>
      <c r="GQR124" t="s">
        <v>632</v>
      </c>
      <c r="GQS124" t="s">
        <v>262</v>
      </c>
      <c r="GQT124" t="s">
        <v>455</v>
      </c>
      <c r="GQU124">
        <f>GQU56</f>
        <v>0</v>
      </c>
      <c r="GQV124" t="s">
        <v>180</v>
      </c>
      <c r="GQW124" t="s">
        <v>47</v>
      </c>
      <c r="GQX124" t="s">
        <v>632</v>
      </c>
      <c r="GQY124" t="s">
        <v>262</v>
      </c>
      <c r="GQZ124" t="s">
        <v>455</v>
      </c>
      <c r="GRA124">
        <f>GRA56</f>
        <v>0</v>
      </c>
      <c r="GRB124" t="s">
        <v>180</v>
      </c>
      <c r="GRC124" t="s">
        <v>47</v>
      </c>
      <c r="GRD124" t="s">
        <v>632</v>
      </c>
      <c r="GRE124" t="s">
        <v>262</v>
      </c>
      <c r="GRF124" t="s">
        <v>455</v>
      </c>
      <c r="GRG124">
        <f>GRG56</f>
        <v>0</v>
      </c>
      <c r="GRH124" t="s">
        <v>180</v>
      </c>
      <c r="GRI124" t="s">
        <v>47</v>
      </c>
      <c r="GRJ124" t="s">
        <v>632</v>
      </c>
      <c r="GRK124" t="s">
        <v>262</v>
      </c>
      <c r="GRL124" t="s">
        <v>455</v>
      </c>
      <c r="GRM124">
        <f>GRM56</f>
        <v>0</v>
      </c>
      <c r="GRN124" t="s">
        <v>180</v>
      </c>
      <c r="GRO124" t="s">
        <v>47</v>
      </c>
      <c r="GRP124" t="s">
        <v>632</v>
      </c>
      <c r="GRQ124" t="s">
        <v>262</v>
      </c>
      <c r="GRR124" t="s">
        <v>455</v>
      </c>
      <c r="GRS124">
        <f>GRS56</f>
        <v>0</v>
      </c>
      <c r="GRT124" t="s">
        <v>180</v>
      </c>
      <c r="GRU124" t="s">
        <v>47</v>
      </c>
      <c r="GRV124" t="s">
        <v>632</v>
      </c>
      <c r="GRW124" t="s">
        <v>262</v>
      </c>
      <c r="GRX124" t="s">
        <v>455</v>
      </c>
      <c r="GRY124">
        <f>GRY56</f>
        <v>0</v>
      </c>
      <c r="GRZ124" t="s">
        <v>180</v>
      </c>
      <c r="GSA124" t="s">
        <v>47</v>
      </c>
      <c r="GSB124" t="s">
        <v>632</v>
      </c>
      <c r="GSC124" t="s">
        <v>262</v>
      </c>
      <c r="GSD124" t="s">
        <v>455</v>
      </c>
      <c r="GSE124">
        <f>GSE56</f>
        <v>0</v>
      </c>
      <c r="GSF124" t="s">
        <v>180</v>
      </c>
      <c r="GSG124" t="s">
        <v>47</v>
      </c>
      <c r="GSH124" t="s">
        <v>632</v>
      </c>
      <c r="GSI124" t="s">
        <v>262</v>
      </c>
      <c r="GSJ124" t="s">
        <v>455</v>
      </c>
      <c r="GSK124">
        <f>GSK56</f>
        <v>0</v>
      </c>
      <c r="GSL124" t="s">
        <v>180</v>
      </c>
      <c r="GSM124" t="s">
        <v>47</v>
      </c>
      <c r="GSN124" t="s">
        <v>632</v>
      </c>
      <c r="GSO124" t="s">
        <v>262</v>
      </c>
      <c r="GSP124" t="s">
        <v>455</v>
      </c>
      <c r="GSQ124">
        <f>GSQ56</f>
        <v>0</v>
      </c>
      <c r="GSR124" t="s">
        <v>180</v>
      </c>
      <c r="GSS124" t="s">
        <v>47</v>
      </c>
      <c r="GST124" t="s">
        <v>632</v>
      </c>
      <c r="GSU124" t="s">
        <v>262</v>
      </c>
      <c r="GSV124" t="s">
        <v>455</v>
      </c>
      <c r="GSW124">
        <f>GSW56</f>
        <v>0</v>
      </c>
      <c r="GSX124" t="s">
        <v>180</v>
      </c>
      <c r="GSY124" t="s">
        <v>47</v>
      </c>
      <c r="GSZ124" t="s">
        <v>632</v>
      </c>
      <c r="GTA124" t="s">
        <v>262</v>
      </c>
      <c r="GTB124" t="s">
        <v>455</v>
      </c>
      <c r="GTC124">
        <f>GTC56</f>
        <v>0</v>
      </c>
      <c r="GTD124" t="s">
        <v>180</v>
      </c>
      <c r="GTE124" t="s">
        <v>47</v>
      </c>
      <c r="GTF124" t="s">
        <v>632</v>
      </c>
      <c r="GTG124" t="s">
        <v>262</v>
      </c>
      <c r="GTH124" t="s">
        <v>455</v>
      </c>
      <c r="GTI124">
        <f>GTI56</f>
        <v>0</v>
      </c>
      <c r="GTJ124" t="s">
        <v>180</v>
      </c>
      <c r="GTK124" t="s">
        <v>47</v>
      </c>
      <c r="GTL124" t="s">
        <v>632</v>
      </c>
      <c r="GTM124" t="s">
        <v>262</v>
      </c>
      <c r="GTN124" t="s">
        <v>455</v>
      </c>
      <c r="GTO124">
        <f>GTO56</f>
        <v>0</v>
      </c>
      <c r="GTP124" t="s">
        <v>180</v>
      </c>
      <c r="GTQ124" t="s">
        <v>47</v>
      </c>
      <c r="GTR124" t="s">
        <v>632</v>
      </c>
      <c r="GTS124" t="s">
        <v>262</v>
      </c>
      <c r="GTT124" t="s">
        <v>455</v>
      </c>
      <c r="GTU124">
        <f>GTU56</f>
        <v>0</v>
      </c>
      <c r="GTV124" t="s">
        <v>180</v>
      </c>
      <c r="GTW124" t="s">
        <v>47</v>
      </c>
      <c r="GTX124" t="s">
        <v>632</v>
      </c>
      <c r="GTY124" t="s">
        <v>262</v>
      </c>
      <c r="GTZ124" t="s">
        <v>455</v>
      </c>
      <c r="GUA124">
        <f>GUA56</f>
        <v>0</v>
      </c>
      <c r="GUB124" t="s">
        <v>180</v>
      </c>
      <c r="GUC124" t="s">
        <v>47</v>
      </c>
      <c r="GUD124" t="s">
        <v>632</v>
      </c>
      <c r="GUE124" t="s">
        <v>262</v>
      </c>
      <c r="GUF124" t="s">
        <v>455</v>
      </c>
      <c r="GUG124">
        <f>GUG56</f>
        <v>0</v>
      </c>
      <c r="GUH124" t="s">
        <v>180</v>
      </c>
      <c r="GUI124" t="s">
        <v>47</v>
      </c>
      <c r="GUJ124" t="s">
        <v>632</v>
      </c>
      <c r="GUK124" t="s">
        <v>262</v>
      </c>
      <c r="GUL124" t="s">
        <v>455</v>
      </c>
      <c r="GUM124">
        <f>GUM56</f>
        <v>0</v>
      </c>
      <c r="GUN124" t="s">
        <v>180</v>
      </c>
      <c r="GUO124" t="s">
        <v>47</v>
      </c>
      <c r="GUP124" t="s">
        <v>632</v>
      </c>
      <c r="GUQ124" t="s">
        <v>262</v>
      </c>
      <c r="GUR124" t="s">
        <v>455</v>
      </c>
      <c r="GUS124">
        <f>GUS56</f>
        <v>0</v>
      </c>
      <c r="GUT124" t="s">
        <v>180</v>
      </c>
      <c r="GUU124" t="s">
        <v>47</v>
      </c>
      <c r="GUV124" t="s">
        <v>632</v>
      </c>
      <c r="GUW124" t="s">
        <v>262</v>
      </c>
      <c r="GUX124" t="s">
        <v>455</v>
      </c>
      <c r="GUY124">
        <f>GUY56</f>
        <v>0</v>
      </c>
      <c r="GUZ124" t="s">
        <v>180</v>
      </c>
      <c r="GVA124" t="s">
        <v>47</v>
      </c>
      <c r="GVB124" t="s">
        <v>632</v>
      </c>
      <c r="GVC124" t="s">
        <v>262</v>
      </c>
      <c r="GVD124" t="s">
        <v>455</v>
      </c>
      <c r="GVE124">
        <f>GVE56</f>
        <v>0</v>
      </c>
      <c r="GVF124" t="s">
        <v>180</v>
      </c>
      <c r="GVG124" t="s">
        <v>47</v>
      </c>
      <c r="GVH124" t="s">
        <v>632</v>
      </c>
      <c r="GVI124" t="s">
        <v>262</v>
      </c>
      <c r="GVJ124" t="s">
        <v>455</v>
      </c>
      <c r="GVK124">
        <f>GVK56</f>
        <v>0</v>
      </c>
      <c r="GVL124" t="s">
        <v>180</v>
      </c>
      <c r="GVM124" t="s">
        <v>47</v>
      </c>
      <c r="GVN124" t="s">
        <v>632</v>
      </c>
      <c r="GVO124" t="s">
        <v>262</v>
      </c>
      <c r="GVP124" t="s">
        <v>455</v>
      </c>
      <c r="GVQ124">
        <f>GVQ56</f>
        <v>0</v>
      </c>
      <c r="GVR124" t="s">
        <v>180</v>
      </c>
      <c r="GVS124" t="s">
        <v>47</v>
      </c>
      <c r="GVT124" t="s">
        <v>632</v>
      </c>
      <c r="GVU124" t="s">
        <v>262</v>
      </c>
      <c r="GVV124" t="s">
        <v>455</v>
      </c>
      <c r="GVW124">
        <f>GVW56</f>
        <v>0</v>
      </c>
      <c r="GVX124" t="s">
        <v>180</v>
      </c>
      <c r="GVY124" t="s">
        <v>47</v>
      </c>
      <c r="GVZ124" t="s">
        <v>632</v>
      </c>
      <c r="GWA124" t="s">
        <v>262</v>
      </c>
      <c r="GWB124" t="s">
        <v>455</v>
      </c>
      <c r="GWC124">
        <f>GWC56</f>
        <v>0</v>
      </c>
      <c r="GWD124" t="s">
        <v>180</v>
      </c>
      <c r="GWE124" t="s">
        <v>47</v>
      </c>
      <c r="GWF124" t="s">
        <v>632</v>
      </c>
      <c r="GWG124" t="s">
        <v>262</v>
      </c>
      <c r="GWH124" t="s">
        <v>455</v>
      </c>
      <c r="GWI124">
        <f>GWI56</f>
        <v>0</v>
      </c>
      <c r="GWJ124" t="s">
        <v>180</v>
      </c>
      <c r="GWK124" t="s">
        <v>47</v>
      </c>
      <c r="GWL124" t="s">
        <v>632</v>
      </c>
      <c r="GWM124" t="s">
        <v>262</v>
      </c>
      <c r="GWN124" t="s">
        <v>455</v>
      </c>
      <c r="GWO124">
        <f>GWO56</f>
        <v>0</v>
      </c>
      <c r="GWP124" t="s">
        <v>180</v>
      </c>
      <c r="GWQ124" t="s">
        <v>47</v>
      </c>
      <c r="GWR124" t="s">
        <v>632</v>
      </c>
      <c r="GWS124" t="s">
        <v>262</v>
      </c>
      <c r="GWT124" t="s">
        <v>455</v>
      </c>
      <c r="GWU124">
        <f>GWU56</f>
        <v>0</v>
      </c>
      <c r="GWV124" t="s">
        <v>180</v>
      </c>
      <c r="GWW124" t="s">
        <v>47</v>
      </c>
      <c r="GWX124" t="s">
        <v>632</v>
      </c>
      <c r="GWY124" t="s">
        <v>262</v>
      </c>
      <c r="GWZ124" t="s">
        <v>455</v>
      </c>
      <c r="GXA124">
        <f>GXA56</f>
        <v>0</v>
      </c>
      <c r="GXB124" t="s">
        <v>180</v>
      </c>
      <c r="GXC124" t="s">
        <v>47</v>
      </c>
      <c r="GXD124" t="s">
        <v>632</v>
      </c>
      <c r="GXE124" t="s">
        <v>262</v>
      </c>
      <c r="GXF124" t="s">
        <v>455</v>
      </c>
      <c r="GXG124">
        <f>GXG56</f>
        <v>0</v>
      </c>
      <c r="GXH124" t="s">
        <v>180</v>
      </c>
      <c r="GXI124" t="s">
        <v>47</v>
      </c>
      <c r="GXJ124" t="s">
        <v>632</v>
      </c>
      <c r="GXK124" t="s">
        <v>262</v>
      </c>
      <c r="GXL124" t="s">
        <v>455</v>
      </c>
      <c r="GXM124">
        <f>GXM56</f>
        <v>0</v>
      </c>
      <c r="GXN124" t="s">
        <v>180</v>
      </c>
      <c r="GXO124" t="s">
        <v>47</v>
      </c>
      <c r="GXP124" t="s">
        <v>632</v>
      </c>
      <c r="GXQ124" t="s">
        <v>262</v>
      </c>
      <c r="GXR124" t="s">
        <v>455</v>
      </c>
      <c r="GXS124">
        <f>GXS56</f>
        <v>0</v>
      </c>
      <c r="GXT124" t="s">
        <v>180</v>
      </c>
      <c r="GXU124" t="s">
        <v>47</v>
      </c>
      <c r="GXV124" t="s">
        <v>632</v>
      </c>
      <c r="GXW124" t="s">
        <v>262</v>
      </c>
      <c r="GXX124" t="s">
        <v>455</v>
      </c>
      <c r="GXY124">
        <f>GXY56</f>
        <v>0</v>
      </c>
      <c r="GXZ124" t="s">
        <v>180</v>
      </c>
      <c r="GYA124" t="s">
        <v>47</v>
      </c>
      <c r="GYB124" t="s">
        <v>632</v>
      </c>
      <c r="GYC124" t="s">
        <v>262</v>
      </c>
      <c r="GYD124" t="s">
        <v>455</v>
      </c>
      <c r="GYE124">
        <f>GYE56</f>
        <v>0</v>
      </c>
      <c r="GYF124" t="s">
        <v>180</v>
      </c>
      <c r="GYG124" t="s">
        <v>47</v>
      </c>
      <c r="GYH124" t="s">
        <v>632</v>
      </c>
      <c r="GYI124" t="s">
        <v>262</v>
      </c>
      <c r="GYJ124" t="s">
        <v>455</v>
      </c>
      <c r="GYK124">
        <f>GYK56</f>
        <v>0</v>
      </c>
      <c r="GYL124" t="s">
        <v>180</v>
      </c>
      <c r="GYM124" t="s">
        <v>47</v>
      </c>
      <c r="GYN124" t="s">
        <v>632</v>
      </c>
      <c r="GYO124" t="s">
        <v>262</v>
      </c>
      <c r="GYP124" t="s">
        <v>455</v>
      </c>
      <c r="GYQ124">
        <f>GYQ56</f>
        <v>0</v>
      </c>
      <c r="GYR124" t="s">
        <v>180</v>
      </c>
      <c r="GYS124" t="s">
        <v>47</v>
      </c>
      <c r="GYT124" t="s">
        <v>632</v>
      </c>
      <c r="GYU124" t="s">
        <v>262</v>
      </c>
      <c r="GYV124" t="s">
        <v>455</v>
      </c>
      <c r="GYW124">
        <f>GYW56</f>
        <v>0</v>
      </c>
      <c r="GYX124" t="s">
        <v>180</v>
      </c>
      <c r="GYY124" t="s">
        <v>47</v>
      </c>
      <c r="GYZ124" t="s">
        <v>632</v>
      </c>
      <c r="GZA124" t="s">
        <v>262</v>
      </c>
      <c r="GZB124" t="s">
        <v>455</v>
      </c>
      <c r="GZC124">
        <f>GZC56</f>
        <v>0</v>
      </c>
      <c r="GZD124" t="s">
        <v>180</v>
      </c>
      <c r="GZE124" t="s">
        <v>47</v>
      </c>
      <c r="GZF124" t="s">
        <v>632</v>
      </c>
      <c r="GZG124" t="s">
        <v>262</v>
      </c>
      <c r="GZH124" t="s">
        <v>455</v>
      </c>
      <c r="GZI124">
        <f>GZI56</f>
        <v>0</v>
      </c>
      <c r="GZJ124" t="s">
        <v>180</v>
      </c>
      <c r="GZK124" t="s">
        <v>47</v>
      </c>
      <c r="GZL124" t="s">
        <v>632</v>
      </c>
      <c r="GZM124" t="s">
        <v>262</v>
      </c>
      <c r="GZN124" t="s">
        <v>455</v>
      </c>
      <c r="GZO124">
        <f>GZO56</f>
        <v>0</v>
      </c>
      <c r="GZP124" t="s">
        <v>180</v>
      </c>
      <c r="GZQ124" t="s">
        <v>47</v>
      </c>
      <c r="GZR124" t="s">
        <v>632</v>
      </c>
      <c r="GZS124" t="s">
        <v>262</v>
      </c>
      <c r="GZT124" t="s">
        <v>455</v>
      </c>
      <c r="GZU124">
        <f>GZU56</f>
        <v>0</v>
      </c>
      <c r="GZV124" t="s">
        <v>180</v>
      </c>
      <c r="GZW124" t="s">
        <v>47</v>
      </c>
      <c r="GZX124" t="s">
        <v>632</v>
      </c>
      <c r="GZY124" t="s">
        <v>262</v>
      </c>
      <c r="GZZ124" t="s">
        <v>455</v>
      </c>
      <c r="HAA124">
        <f>HAA56</f>
        <v>0</v>
      </c>
      <c r="HAB124" t="s">
        <v>180</v>
      </c>
      <c r="HAC124" t="s">
        <v>47</v>
      </c>
      <c r="HAD124" t="s">
        <v>632</v>
      </c>
      <c r="HAE124" t="s">
        <v>262</v>
      </c>
      <c r="HAF124" t="s">
        <v>455</v>
      </c>
      <c r="HAG124">
        <f>HAG56</f>
        <v>0</v>
      </c>
      <c r="HAH124" t="s">
        <v>180</v>
      </c>
      <c r="HAI124" t="s">
        <v>47</v>
      </c>
      <c r="HAJ124" t="s">
        <v>632</v>
      </c>
      <c r="HAK124" t="s">
        <v>262</v>
      </c>
      <c r="HAL124" t="s">
        <v>455</v>
      </c>
      <c r="HAM124">
        <f>HAM56</f>
        <v>0</v>
      </c>
      <c r="HAN124" t="s">
        <v>180</v>
      </c>
      <c r="HAO124" t="s">
        <v>47</v>
      </c>
      <c r="HAP124" t="s">
        <v>632</v>
      </c>
      <c r="HAQ124" t="s">
        <v>262</v>
      </c>
      <c r="HAR124" t="s">
        <v>455</v>
      </c>
      <c r="HAS124">
        <f>HAS56</f>
        <v>0</v>
      </c>
      <c r="HAT124" t="s">
        <v>180</v>
      </c>
      <c r="HAU124" t="s">
        <v>47</v>
      </c>
      <c r="HAV124" t="s">
        <v>632</v>
      </c>
      <c r="HAW124" t="s">
        <v>262</v>
      </c>
      <c r="HAX124" t="s">
        <v>455</v>
      </c>
      <c r="HAY124">
        <f>HAY56</f>
        <v>0</v>
      </c>
      <c r="HAZ124" t="s">
        <v>180</v>
      </c>
      <c r="HBA124" t="s">
        <v>47</v>
      </c>
      <c r="HBB124" t="s">
        <v>632</v>
      </c>
      <c r="HBC124" t="s">
        <v>262</v>
      </c>
      <c r="HBD124" t="s">
        <v>455</v>
      </c>
      <c r="HBE124">
        <f>HBE56</f>
        <v>0</v>
      </c>
      <c r="HBF124" t="s">
        <v>180</v>
      </c>
      <c r="HBG124" t="s">
        <v>47</v>
      </c>
      <c r="HBH124" t="s">
        <v>632</v>
      </c>
      <c r="HBI124" t="s">
        <v>262</v>
      </c>
      <c r="HBJ124" t="s">
        <v>455</v>
      </c>
      <c r="HBK124">
        <f>HBK56</f>
        <v>0</v>
      </c>
      <c r="HBL124" t="s">
        <v>180</v>
      </c>
      <c r="HBM124" t="s">
        <v>47</v>
      </c>
      <c r="HBN124" t="s">
        <v>632</v>
      </c>
      <c r="HBO124" t="s">
        <v>262</v>
      </c>
      <c r="HBP124" t="s">
        <v>455</v>
      </c>
      <c r="HBQ124">
        <f>HBQ56</f>
        <v>0</v>
      </c>
      <c r="HBR124" t="s">
        <v>180</v>
      </c>
      <c r="HBS124" t="s">
        <v>47</v>
      </c>
      <c r="HBT124" t="s">
        <v>632</v>
      </c>
      <c r="HBU124" t="s">
        <v>262</v>
      </c>
      <c r="HBV124" t="s">
        <v>455</v>
      </c>
      <c r="HBW124">
        <f>HBW56</f>
        <v>0</v>
      </c>
      <c r="HBX124" t="s">
        <v>180</v>
      </c>
      <c r="HBY124" t="s">
        <v>47</v>
      </c>
      <c r="HBZ124" t="s">
        <v>632</v>
      </c>
      <c r="HCA124" t="s">
        <v>262</v>
      </c>
      <c r="HCB124" t="s">
        <v>455</v>
      </c>
      <c r="HCC124">
        <f>HCC56</f>
        <v>0</v>
      </c>
      <c r="HCD124" t="s">
        <v>180</v>
      </c>
      <c r="HCE124" t="s">
        <v>47</v>
      </c>
      <c r="HCF124" t="s">
        <v>632</v>
      </c>
      <c r="HCG124" t="s">
        <v>262</v>
      </c>
      <c r="HCH124" t="s">
        <v>455</v>
      </c>
      <c r="HCI124">
        <f>HCI56</f>
        <v>0</v>
      </c>
      <c r="HCJ124" t="s">
        <v>180</v>
      </c>
      <c r="HCK124" t="s">
        <v>47</v>
      </c>
      <c r="HCL124" t="s">
        <v>632</v>
      </c>
      <c r="HCM124" t="s">
        <v>262</v>
      </c>
      <c r="HCN124" t="s">
        <v>455</v>
      </c>
      <c r="HCO124">
        <f>HCO56</f>
        <v>0</v>
      </c>
      <c r="HCP124" t="s">
        <v>180</v>
      </c>
      <c r="HCQ124" t="s">
        <v>47</v>
      </c>
      <c r="HCR124" t="s">
        <v>632</v>
      </c>
      <c r="HCS124" t="s">
        <v>262</v>
      </c>
      <c r="HCT124" t="s">
        <v>455</v>
      </c>
      <c r="HCU124">
        <f>HCU56</f>
        <v>0</v>
      </c>
      <c r="HCV124" t="s">
        <v>180</v>
      </c>
      <c r="HCW124" t="s">
        <v>47</v>
      </c>
      <c r="HCX124" t="s">
        <v>632</v>
      </c>
      <c r="HCY124" t="s">
        <v>262</v>
      </c>
      <c r="HCZ124" t="s">
        <v>455</v>
      </c>
      <c r="HDA124">
        <f>HDA56</f>
        <v>0</v>
      </c>
      <c r="HDB124" t="s">
        <v>180</v>
      </c>
      <c r="HDC124" t="s">
        <v>47</v>
      </c>
      <c r="HDD124" t="s">
        <v>632</v>
      </c>
      <c r="HDE124" t="s">
        <v>262</v>
      </c>
      <c r="HDF124" t="s">
        <v>455</v>
      </c>
      <c r="HDG124">
        <f>HDG56</f>
        <v>0</v>
      </c>
      <c r="HDH124" t="s">
        <v>180</v>
      </c>
      <c r="HDI124" t="s">
        <v>47</v>
      </c>
      <c r="HDJ124" t="s">
        <v>632</v>
      </c>
      <c r="HDK124" t="s">
        <v>262</v>
      </c>
      <c r="HDL124" t="s">
        <v>455</v>
      </c>
      <c r="HDM124">
        <f>HDM56</f>
        <v>0</v>
      </c>
      <c r="HDN124" t="s">
        <v>180</v>
      </c>
      <c r="HDO124" t="s">
        <v>47</v>
      </c>
      <c r="HDP124" t="s">
        <v>632</v>
      </c>
      <c r="HDQ124" t="s">
        <v>262</v>
      </c>
      <c r="HDR124" t="s">
        <v>455</v>
      </c>
      <c r="HDS124">
        <f>HDS56</f>
        <v>0</v>
      </c>
      <c r="HDT124" t="s">
        <v>180</v>
      </c>
      <c r="HDU124" t="s">
        <v>47</v>
      </c>
      <c r="HDV124" t="s">
        <v>632</v>
      </c>
      <c r="HDW124" t="s">
        <v>262</v>
      </c>
      <c r="HDX124" t="s">
        <v>455</v>
      </c>
      <c r="HDY124">
        <f>HDY56</f>
        <v>0</v>
      </c>
      <c r="HDZ124" t="s">
        <v>180</v>
      </c>
      <c r="HEA124" t="s">
        <v>47</v>
      </c>
      <c r="HEB124" t="s">
        <v>632</v>
      </c>
      <c r="HEC124" t="s">
        <v>262</v>
      </c>
      <c r="HED124" t="s">
        <v>455</v>
      </c>
      <c r="HEE124">
        <f>HEE56</f>
        <v>0</v>
      </c>
      <c r="HEF124" t="s">
        <v>180</v>
      </c>
      <c r="HEG124" t="s">
        <v>47</v>
      </c>
      <c r="HEH124" t="s">
        <v>632</v>
      </c>
      <c r="HEI124" t="s">
        <v>262</v>
      </c>
      <c r="HEJ124" t="s">
        <v>455</v>
      </c>
      <c r="HEK124">
        <f>HEK56</f>
        <v>0</v>
      </c>
      <c r="HEL124" t="s">
        <v>180</v>
      </c>
      <c r="HEM124" t="s">
        <v>47</v>
      </c>
      <c r="HEN124" t="s">
        <v>632</v>
      </c>
      <c r="HEO124" t="s">
        <v>262</v>
      </c>
      <c r="HEP124" t="s">
        <v>455</v>
      </c>
      <c r="HEQ124">
        <f>HEQ56</f>
        <v>0</v>
      </c>
      <c r="HER124" t="s">
        <v>180</v>
      </c>
      <c r="HES124" t="s">
        <v>47</v>
      </c>
      <c r="HET124" t="s">
        <v>632</v>
      </c>
      <c r="HEU124" t="s">
        <v>262</v>
      </c>
      <c r="HEV124" t="s">
        <v>455</v>
      </c>
      <c r="HEW124">
        <f>HEW56</f>
        <v>0</v>
      </c>
      <c r="HEX124" t="s">
        <v>180</v>
      </c>
      <c r="HEY124" t="s">
        <v>47</v>
      </c>
      <c r="HEZ124" t="s">
        <v>632</v>
      </c>
      <c r="HFA124" t="s">
        <v>262</v>
      </c>
      <c r="HFB124" t="s">
        <v>455</v>
      </c>
      <c r="HFC124">
        <f>HFC56</f>
        <v>0</v>
      </c>
      <c r="HFD124" t="s">
        <v>180</v>
      </c>
      <c r="HFE124" t="s">
        <v>47</v>
      </c>
      <c r="HFF124" t="s">
        <v>632</v>
      </c>
      <c r="HFG124" t="s">
        <v>262</v>
      </c>
      <c r="HFH124" t="s">
        <v>455</v>
      </c>
      <c r="HFI124">
        <f>HFI56</f>
        <v>0</v>
      </c>
      <c r="HFJ124" t="s">
        <v>180</v>
      </c>
      <c r="HFK124" t="s">
        <v>47</v>
      </c>
      <c r="HFL124" t="s">
        <v>632</v>
      </c>
      <c r="HFM124" t="s">
        <v>262</v>
      </c>
      <c r="HFN124" t="s">
        <v>455</v>
      </c>
      <c r="HFO124">
        <f>HFO56</f>
        <v>0</v>
      </c>
      <c r="HFP124" t="s">
        <v>180</v>
      </c>
      <c r="HFQ124" t="s">
        <v>47</v>
      </c>
      <c r="HFR124" t="s">
        <v>632</v>
      </c>
      <c r="HFS124" t="s">
        <v>262</v>
      </c>
      <c r="HFT124" t="s">
        <v>455</v>
      </c>
      <c r="HFU124">
        <f>HFU56</f>
        <v>0</v>
      </c>
      <c r="HFV124" t="s">
        <v>180</v>
      </c>
      <c r="HFW124" t="s">
        <v>47</v>
      </c>
      <c r="HFX124" t="s">
        <v>632</v>
      </c>
      <c r="HFY124" t="s">
        <v>262</v>
      </c>
      <c r="HFZ124" t="s">
        <v>455</v>
      </c>
      <c r="HGA124">
        <f>HGA56</f>
        <v>0</v>
      </c>
      <c r="HGB124" t="s">
        <v>180</v>
      </c>
      <c r="HGC124" t="s">
        <v>47</v>
      </c>
      <c r="HGD124" t="s">
        <v>632</v>
      </c>
      <c r="HGE124" t="s">
        <v>262</v>
      </c>
      <c r="HGF124" t="s">
        <v>455</v>
      </c>
      <c r="HGG124">
        <f>HGG56</f>
        <v>0</v>
      </c>
      <c r="HGH124" t="s">
        <v>180</v>
      </c>
      <c r="HGI124" t="s">
        <v>47</v>
      </c>
      <c r="HGJ124" t="s">
        <v>632</v>
      </c>
      <c r="HGK124" t="s">
        <v>262</v>
      </c>
      <c r="HGL124" t="s">
        <v>455</v>
      </c>
      <c r="HGM124">
        <f>HGM56</f>
        <v>0</v>
      </c>
      <c r="HGN124" t="s">
        <v>180</v>
      </c>
      <c r="HGO124" t="s">
        <v>47</v>
      </c>
      <c r="HGP124" t="s">
        <v>632</v>
      </c>
      <c r="HGQ124" t="s">
        <v>262</v>
      </c>
      <c r="HGR124" t="s">
        <v>455</v>
      </c>
      <c r="HGS124">
        <f>HGS56</f>
        <v>0</v>
      </c>
      <c r="HGT124" t="s">
        <v>180</v>
      </c>
      <c r="HGU124" t="s">
        <v>47</v>
      </c>
      <c r="HGV124" t="s">
        <v>632</v>
      </c>
      <c r="HGW124" t="s">
        <v>262</v>
      </c>
      <c r="HGX124" t="s">
        <v>455</v>
      </c>
      <c r="HGY124">
        <f>HGY56</f>
        <v>0</v>
      </c>
      <c r="HGZ124" t="s">
        <v>180</v>
      </c>
      <c r="HHA124" t="s">
        <v>47</v>
      </c>
      <c r="HHB124" t="s">
        <v>632</v>
      </c>
      <c r="HHC124" t="s">
        <v>262</v>
      </c>
      <c r="HHD124" t="s">
        <v>455</v>
      </c>
      <c r="HHE124">
        <f>HHE56</f>
        <v>0</v>
      </c>
      <c r="HHF124" t="s">
        <v>180</v>
      </c>
      <c r="HHG124" t="s">
        <v>47</v>
      </c>
      <c r="HHH124" t="s">
        <v>632</v>
      </c>
      <c r="HHI124" t="s">
        <v>262</v>
      </c>
      <c r="HHJ124" t="s">
        <v>455</v>
      </c>
      <c r="HHK124">
        <f>HHK56</f>
        <v>0</v>
      </c>
      <c r="HHL124" t="s">
        <v>180</v>
      </c>
      <c r="HHM124" t="s">
        <v>47</v>
      </c>
      <c r="HHN124" t="s">
        <v>632</v>
      </c>
      <c r="HHO124" t="s">
        <v>262</v>
      </c>
      <c r="HHP124" t="s">
        <v>455</v>
      </c>
      <c r="HHQ124">
        <f>HHQ56</f>
        <v>0</v>
      </c>
      <c r="HHR124" t="s">
        <v>180</v>
      </c>
      <c r="HHS124" t="s">
        <v>47</v>
      </c>
      <c r="HHT124" t="s">
        <v>632</v>
      </c>
      <c r="HHU124" t="s">
        <v>262</v>
      </c>
      <c r="HHV124" t="s">
        <v>455</v>
      </c>
      <c r="HHW124">
        <f>HHW56</f>
        <v>0</v>
      </c>
      <c r="HHX124" t="s">
        <v>180</v>
      </c>
      <c r="HHY124" t="s">
        <v>47</v>
      </c>
      <c r="HHZ124" t="s">
        <v>632</v>
      </c>
      <c r="HIA124" t="s">
        <v>262</v>
      </c>
      <c r="HIB124" t="s">
        <v>455</v>
      </c>
      <c r="HIC124">
        <f>HIC56</f>
        <v>0</v>
      </c>
      <c r="HID124" t="s">
        <v>180</v>
      </c>
      <c r="HIE124" t="s">
        <v>47</v>
      </c>
      <c r="HIF124" t="s">
        <v>632</v>
      </c>
      <c r="HIG124" t="s">
        <v>262</v>
      </c>
      <c r="HIH124" t="s">
        <v>455</v>
      </c>
      <c r="HII124">
        <f>HII56</f>
        <v>0</v>
      </c>
      <c r="HIJ124" t="s">
        <v>180</v>
      </c>
      <c r="HIK124" t="s">
        <v>47</v>
      </c>
      <c r="HIL124" t="s">
        <v>632</v>
      </c>
      <c r="HIM124" t="s">
        <v>262</v>
      </c>
      <c r="HIN124" t="s">
        <v>455</v>
      </c>
      <c r="HIO124">
        <f>HIO56</f>
        <v>0</v>
      </c>
      <c r="HIP124" t="s">
        <v>180</v>
      </c>
      <c r="HIQ124" t="s">
        <v>47</v>
      </c>
      <c r="HIR124" t="s">
        <v>632</v>
      </c>
      <c r="HIS124" t="s">
        <v>262</v>
      </c>
      <c r="HIT124" t="s">
        <v>455</v>
      </c>
      <c r="HIU124">
        <f>HIU56</f>
        <v>0</v>
      </c>
      <c r="HIV124" t="s">
        <v>180</v>
      </c>
      <c r="HIW124" t="s">
        <v>47</v>
      </c>
      <c r="HIX124" t="s">
        <v>632</v>
      </c>
      <c r="HIY124" t="s">
        <v>262</v>
      </c>
      <c r="HIZ124" t="s">
        <v>455</v>
      </c>
      <c r="HJA124">
        <f>HJA56</f>
        <v>0</v>
      </c>
      <c r="HJB124" t="s">
        <v>180</v>
      </c>
      <c r="HJC124" t="s">
        <v>47</v>
      </c>
      <c r="HJD124" t="s">
        <v>632</v>
      </c>
      <c r="HJE124" t="s">
        <v>262</v>
      </c>
      <c r="HJF124" t="s">
        <v>455</v>
      </c>
      <c r="HJG124">
        <f>HJG56</f>
        <v>0</v>
      </c>
      <c r="HJH124" t="s">
        <v>180</v>
      </c>
      <c r="HJI124" t="s">
        <v>47</v>
      </c>
      <c r="HJJ124" t="s">
        <v>632</v>
      </c>
      <c r="HJK124" t="s">
        <v>262</v>
      </c>
      <c r="HJL124" t="s">
        <v>455</v>
      </c>
      <c r="HJM124">
        <f>HJM56</f>
        <v>0</v>
      </c>
      <c r="HJN124" t="s">
        <v>180</v>
      </c>
      <c r="HJO124" t="s">
        <v>47</v>
      </c>
      <c r="HJP124" t="s">
        <v>632</v>
      </c>
      <c r="HJQ124" t="s">
        <v>262</v>
      </c>
      <c r="HJR124" t="s">
        <v>455</v>
      </c>
      <c r="HJS124">
        <f>HJS56</f>
        <v>0</v>
      </c>
      <c r="HJT124" t="s">
        <v>180</v>
      </c>
      <c r="HJU124" t="s">
        <v>47</v>
      </c>
      <c r="HJV124" t="s">
        <v>632</v>
      </c>
      <c r="HJW124" t="s">
        <v>262</v>
      </c>
      <c r="HJX124" t="s">
        <v>455</v>
      </c>
      <c r="HJY124">
        <f>HJY56</f>
        <v>0</v>
      </c>
      <c r="HJZ124" t="s">
        <v>180</v>
      </c>
      <c r="HKA124" t="s">
        <v>47</v>
      </c>
      <c r="HKB124" t="s">
        <v>632</v>
      </c>
      <c r="HKC124" t="s">
        <v>262</v>
      </c>
      <c r="HKD124" t="s">
        <v>455</v>
      </c>
      <c r="HKE124">
        <f>HKE56</f>
        <v>0</v>
      </c>
      <c r="HKF124" t="s">
        <v>180</v>
      </c>
      <c r="HKG124" t="s">
        <v>47</v>
      </c>
      <c r="HKH124" t="s">
        <v>632</v>
      </c>
      <c r="HKI124" t="s">
        <v>262</v>
      </c>
      <c r="HKJ124" t="s">
        <v>455</v>
      </c>
      <c r="HKK124">
        <f>HKK56</f>
        <v>0</v>
      </c>
      <c r="HKL124" t="s">
        <v>180</v>
      </c>
      <c r="HKM124" t="s">
        <v>47</v>
      </c>
      <c r="HKN124" t="s">
        <v>632</v>
      </c>
      <c r="HKO124" t="s">
        <v>262</v>
      </c>
      <c r="HKP124" t="s">
        <v>455</v>
      </c>
      <c r="HKQ124">
        <f>HKQ56</f>
        <v>0</v>
      </c>
      <c r="HKR124" t="s">
        <v>180</v>
      </c>
      <c r="HKS124" t="s">
        <v>47</v>
      </c>
      <c r="HKT124" t="s">
        <v>632</v>
      </c>
      <c r="HKU124" t="s">
        <v>262</v>
      </c>
      <c r="HKV124" t="s">
        <v>455</v>
      </c>
      <c r="HKW124">
        <f>HKW56</f>
        <v>0</v>
      </c>
      <c r="HKX124" t="s">
        <v>180</v>
      </c>
      <c r="HKY124" t="s">
        <v>47</v>
      </c>
      <c r="HKZ124" t="s">
        <v>632</v>
      </c>
      <c r="HLA124" t="s">
        <v>262</v>
      </c>
      <c r="HLB124" t="s">
        <v>455</v>
      </c>
      <c r="HLC124">
        <f>HLC56</f>
        <v>0</v>
      </c>
      <c r="HLD124" t="s">
        <v>180</v>
      </c>
      <c r="HLE124" t="s">
        <v>47</v>
      </c>
      <c r="HLF124" t="s">
        <v>632</v>
      </c>
      <c r="HLG124" t="s">
        <v>262</v>
      </c>
      <c r="HLH124" t="s">
        <v>455</v>
      </c>
      <c r="HLI124">
        <f>HLI56</f>
        <v>0</v>
      </c>
      <c r="HLJ124" t="s">
        <v>180</v>
      </c>
      <c r="HLK124" t="s">
        <v>47</v>
      </c>
      <c r="HLL124" t="s">
        <v>632</v>
      </c>
      <c r="HLM124" t="s">
        <v>262</v>
      </c>
      <c r="HLN124" t="s">
        <v>455</v>
      </c>
      <c r="HLO124">
        <f>HLO56</f>
        <v>0</v>
      </c>
      <c r="HLP124" t="s">
        <v>180</v>
      </c>
      <c r="HLQ124" t="s">
        <v>47</v>
      </c>
      <c r="HLR124" t="s">
        <v>632</v>
      </c>
      <c r="HLS124" t="s">
        <v>262</v>
      </c>
      <c r="HLT124" t="s">
        <v>455</v>
      </c>
      <c r="HLU124">
        <f>HLU56</f>
        <v>0</v>
      </c>
      <c r="HLV124" t="s">
        <v>180</v>
      </c>
      <c r="HLW124" t="s">
        <v>47</v>
      </c>
      <c r="HLX124" t="s">
        <v>632</v>
      </c>
      <c r="HLY124" t="s">
        <v>262</v>
      </c>
      <c r="HLZ124" t="s">
        <v>455</v>
      </c>
      <c r="HMA124">
        <f>HMA56</f>
        <v>0</v>
      </c>
      <c r="HMB124" t="s">
        <v>180</v>
      </c>
      <c r="HMC124" t="s">
        <v>47</v>
      </c>
      <c r="HMD124" t="s">
        <v>632</v>
      </c>
      <c r="HME124" t="s">
        <v>262</v>
      </c>
      <c r="HMF124" t="s">
        <v>455</v>
      </c>
      <c r="HMG124">
        <f>HMG56</f>
        <v>0</v>
      </c>
      <c r="HMH124" t="s">
        <v>180</v>
      </c>
      <c r="HMI124" t="s">
        <v>47</v>
      </c>
      <c r="HMJ124" t="s">
        <v>632</v>
      </c>
      <c r="HMK124" t="s">
        <v>262</v>
      </c>
      <c r="HML124" t="s">
        <v>455</v>
      </c>
      <c r="HMM124">
        <f>HMM56</f>
        <v>0</v>
      </c>
      <c r="HMN124" t="s">
        <v>180</v>
      </c>
      <c r="HMO124" t="s">
        <v>47</v>
      </c>
      <c r="HMP124" t="s">
        <v>632</v>
      </c>
      <c r="HMQ124" t="s">
        <v>262</v>
      </c>
      <c r="HMR124" t="s">
        <v>455</v>
      </c>
      <c r="HMS124">
        <f>HMS56</f>
        <v>0</v>
      </c>
      <c r="HMT124" t="s">
        <v>180</v>
      </c>
      <c r="HMU124" t="s">
        <v>47</v>
      </c>
      <c r="HMV124" t="s">
        <v>632</v>
      </c>
      <c r="HMW124" t="s">
        <v>262</v>
      </c>
      <c r="HMX124" t="s">
        <v>455</v>
      </c>
      <c r="HMY124">
        <f>HMY56</f>
        <v>0</v>
      </c>
      <c r="HMZ124" t="s">
        <v>180</v>
      </c>
      <c r="HNA124" t="s">
        <v>47</v>
      </c>
      <c r="HNB124" t="s">
        <v>632</v>
      </c>
      <c r="HNC124" t="s">
        <v>262</v>
      </c>
      <c r="HND124" t="s">
        <v>455</v>
      </c>
      <c r="HNE124">
        <f>HNE56</f>
        <v>0</v>
      </c>
      <c r="HNF124" t="s">
        <v>180</v>
      </c>
      <c r="HNG124" t="s">
        <v>47</v>
      </c>
      <c r="HNH124" t="s">
        <v>632</v>
      </c>
      <c r="HNI124" t="s">
        <v>262</v>
      </c>
      <c r="HNJ124" t="s">
        <v>455</v>
      </c>
      <c r="HNK124">
        <f>HNK56</f>
        <v>0</v>
      </c>
      <c r="HNL124" t="s">
        <v>180</v>
      </c>
      <c r="HNM124" t="s">
        <v>47</v>
      </c>
      <c r="HNN124" t="s">
        <v>632</v>
      </c>
      <c r="HNO124" t="s">
        <v>262</v>
      </c>
      <c r="HNP124" t="s">
        <v>455</v>
      </c>
      <c r="HNQ124">
        <f>HNQ56</f>
        <v>0</v>
      </c>
      <c r="HNR124" t="s">
        <v>180</v>
      </c>
      <c r="HNS124" t="s">
        <v>47</v>
      </c>
      <c r="HNT124" t="s">
        <v>632</v>
      </c>
      <c r="HNU124" t="s">
        <v>262</v>
      </c>
      <c r="HNV124" t="s">
        <v>455</v>
      </c>
      <c r="HNW124">
        <f>HNW56</f>
        <v>0</v>
      </c>
      <c r="HNX124" t="s">
        <v>180</v>
      </c>
      <c r="HNY124" t="s">
        <v>47</v>
      </c>
      <c r="HNZ124" t="s">
        <v>632</v>
      </c>
      <c r="HOA124" t="s">
        <v>262</v>
      </c>
      <c r="HOB124" t="s">
        <v>455</v>
      </c>
      <c r="HOC124">
        <f>HOC56</f>
        <v>0</v>
      </c>
      <c r="HOD124" t="s">
        <v>180</v>
      </c>
      <c r="HOE124" t="s">
        <v>47</v>
      </c>
      <c r="HOF124" t="s">
        <v>632</v>
      </c>
      <c r="HOG124" t="s">
        <v>262</v>
      </c>
      <c r="HOH124" t="s">
        <v>455</v>
      </c>
      <c r="HOI124">
        <f>HOI56</f>
        <v>0</v>
      </c>
      <c r="HOJ124" t="s">
        <v>180</v>
      </c>
      <c r="HOK124" t="s">
        <v>47</v>
      </c>
      <c r="HOL124" t="s">
        <v>632</v>
      </c>
      <c r="HOM124" t="s">
        <v>262</v>
      </c>
      <c r="HON124" t="s">
        <v>455</v>
      </c>
      <c r="HOO124">
        <f>HOO56</f>
        <v>0</v>
      </c>
      <c r="HOP124" t="s">
        <v>180</v>
      </c>
      <c r="HOQ124" t="s">
        <v>47</v>
      </c>
      <c r="HOR124" t="s">
        <v>632</v>
      </c>
      <c r="HOS124" t="s">
        <v>262</v>
      </c>
      <c r="HOT124" t="s">
        <v>455</v>
      </c>
      <c r="HOU124">
        <f>HOU56</f>
        <v>0</v>
      </c>
      <c r="HOV124" t="s">
        <v>180</v>
      </c>
      <c r="HOW124" t="s">
        <v>47</v>
      </c>
      <c r="HOX124" t="s">
        <v>632</v>
      </c>
      <c r="HOY124" t="s">
        <v>262</v>
      </c>
      <c r="HOZ124" t="s">
        <v>455</v>
      </c>
      <c r="HPA124">
        <f>HPA56</f>
        <v>0</v>
      </c>
      <c r="HPB124" t="s">
        <v>180</v>
      </c>
      <c r="HPC124" t="s">
        <v>47</v>
      </c>
      <c r="HPD124" t="s">
        <v>632</v>
      </c>
      <c r="HPE124" t="s">
        <v>262</v>
      </c>
      <c r="HPF124" t="s">
        <v>455</v>
      </c>
      <c r="HPG124">
        <f>HPG56</f>
        <v>0</v>
      </c>
      <c r="HPH124" t="s">
        <v>180</v>
      </c>
      <c r="HPI124" t="s">
        <v>47</v>
      </c>
      <c r="HPJ124" t="s">
        <v>632</v>
      </c>
      <c r="HPK124" t="s">
        <v>262</v>
      </c>
      <c r="HPL124" t="s">
        <v>455</v>
      </c>
      <c r="HPM124">
        <f>HPM56</f>
        <v>0</v>
      </c>
      <c r="HPN124" t="s">
        <v>180</v>
      </c>
      <c r="HPO124" t="s">
        <v>47</v>
      </c>
      <c r="HPP124" t="s">
        <v>632</v>
      </c>
      <c r="HPQ124" t="s">
        <v>262</v>
      </c>
      <c r="HPR124" t="s">
        <v>455</v>
      </c>
      <c r="HPS124">
        <f>HPS56</f>
        <v>0</v>
      </c>
      <c r="HPT124" t="s">
        <v>180</v>
      </c>
      <c r="HPU124" t="s">
        <v>47</v>
      </c>
      <c r="HPV124" t="s">
        <v>632</v>
      </c>
      <c r="HPW124" t="s">
        <v>262</v>
      </c>
      <c r="HPX124" t="s">
        <v>455</v>
      </c>
      <c r="HPY124">
        <f>HPY56</f>
        <v>0</v>
      </c>
      <c r="HPZ124" t="s">
        <v>180</v>
      </c>
      <c r="HQA124" t="s">
        <v>47</v>
      </c>
      <c r="HQB124" t="s">
        <v>632</v>
      </c>
      <c r="HQC124" t="s">
        <v>262</v>
      </c>
      <c r="HQD124" t="s">
        <v>455</v>
      </c>
      <c r="HQE124">
        <f>HQE56</f>
        <v>0</v>
      </c>
      <c r="HQF124" t="s">
        <v>180</v>
      </c>
      <c r="HQG124" t="s">
        <v>47</v>
      </c>
      <c r="HQH124" t="s">
        <v>632</v>
      </c>
      <c r="HQI124" t="s">
        <v>262</v>
      </c>
      <c r="HQJ124" t="s">
        <v>455</v>
      </c>
      <c r="HQK124">
        <f>HQK56</f>
        <v>0</v>
      </c>
      <c r="HQL124" t="s">
        <v>180</v>
      </c>
      <c r="HQM124" t="s">
        <v>47</v>
      </c>
      <c r="HQN124" t="s">
        <v>632</v>
      </c>
      <c r="HQO124" t="s">
        <v>262</v>
      </c>
      <c r="HQP124" t="s">
        <v>455</v>
      </c>
      <c r="HQQ124">
        <f>HQQ56</f>
        <v>0</v>
      </c>
      <c r="HQR124" t="s">
        <v>180</v>
      </c>
      <c r="HQS124" t="s">
        <v>47</v>
      </c>
      <c r="HQT124" t="s">
        <v>632</v>
      </c>
      <c r="HQU124" t="s">
        <v>262</v>
      </c>
      <c r="HQV124" t="s">
        <v>455</v>
      </c>
      <c r="HQW124">
        <f>HQW56</f>
        <v>0</v>
      </c>
      <c r="HQX124" t="s">
        <v>180</v>
      </c>
      <c r="HQY124" t="s">
        <v>47</v>
      </c>
      <c r="HQZ124" t="s">
        <v>632</v>
      </c>
      <c r="HRA124" t="s">
        <v>262</v>
      </c>
      <c r="HRB124" t="s">
        <v>455</v>
      </c>
      <c r="HRC124">
        <f>HRC56</f>
        <v>0</v>
      </c>
      <c r="HRD124" t="s">
        <v>180</v>
      </c>
      <c r="HRE124" t="s">
        <v>47</v>
      </c>
      <c r="HRF124" t="s">
        <v>632</v>
      </c>
      <c r="HRG124" t="s">
        <v>262</v>
      </c>
      <c r="HRH124" t="s">
        <v>455</v>
      </c>
      <c r="HRI124">
        <f>HRI56</f>
        <v>0</v>
      </c>
      <c r="HRJ124" t="s">
        <v>180</v>
      </c>
      <c r="HRK124" t="s">
        <v>47</v>
      </c>
      <c r="HRL124" t="s">
        <v>632</v>
      </c>
      <c r="HRM124" t="s">
        <v>262</v>
      </c>
      <c r="HRN124" t="s">
        <v>455</v>
      </c>
      <c r="HRO124">
        <f>HRO56</f>
        <v>0</v>
      </c>
      <c r="HRP124" t="s">
        <v>180</v>
      </c>
      <c r="HRQ124" t="s">
        <v>47</v>
      </c>
      <c r="HRR124" t="s">
        <v>632</v>
      </c>
      <c r="HRS124" t="s">
        <v>262</v>
      </c>
      <c r="HRT124" t="s">
        <v>455</v>
      </c>
      <c r="HRU124">
        <f>HRU56</f>
        <v>0</v>
      </c>
      <c r="HRV124" t="s">
        <v>180</v>
      </c>
      <c r="HRW124" t="s">
        <v>47</v>
      </c>
      <c r="HRX124" t="s">
        <v>632</v>
      </c>
      <c r="HRY124" t="s">
        <v>262</v>
      </c>
      <c r="HRZ124" t="s">
        <v>455</v>
      </c>
      <c r="HSA124">
        <f>HSA56</f>
        <v>0</v>
      </c>
      <c r="HSB124" t="s">
        <v>180</v>
      </c>
      <c r="HSC124" t="s">
        <v>47</v>
      </c>
      <c r="HSD124" t="s">
        <v>632</v>
      </c>
      <c r="HSE124" t="s">
        <v>262</v>
      </c>
      <c r="HSF124" t="s">
        <v>455</v>
      </c>
      <c r="HSG124">
        <f>HSG56</f>
        <v>0</v>
      </c>
      <c r="HSH124" t="s">
        <v>180</v>
      </c>
      <c r="HSI124" t="s">
        <v>47</v>
      </c>
      <c r="HSJ124" t="s">
        <v>632</v>
      </c>
      <c r="HSK124" t="s">
        <v>262</v>
      </c>
      <c r="HSL124" t="s">
        <v>455</v>
      </c>
      <c r="HSM124">
        <f>HSM56</f>
        <v>0</v>
      </c>
      <c r="HSN124" t="s">
        <v>180</v>
      </c>
      <c r="HSO124" t="s">
        <v>47</v>
      </c>
      <c r="HSP124" t="s">
        <v>632</v>
      </c>
      <c r="HSQ124" t="s">
        <v>262</v>
      </c>
      <c r="HSR124" t="s">
        <v>455</v>
      </c>
      <c r="HSS124">
        <f>HSS56</f>
        <v>0</v>
      </c>
      <c r="HST124" t="s">
        <v>180</v>
      </c>
      <c r="HSU124" t="s">
        <v>47</v>
      </c>
      <c r="HSV124" t="s">
        <v>632</v>
      </c>
      <c r="HSW124" t="s">
        <v>262</v>
      </c>
      <c r="HSX124" t="s">
        <v>455</v>
      </c>
      <c r="HSY124">
        <f>HSY56</f>
        <v>0</v>
      </c>
      <c r="HSZ124" t="s">
        <v>180</v>
      </c>
      <c r="HTA124" t="s">
        <v>47</v>
      </c>
      <c r="HTB124" t="s">
        <v>632</v>
      </c>
      <c r="HTC124" t="s">
        <v>262</v>
      </c>
      <c r="HTD124" t="s">
        <v>455</v>
      </c>
      <c r="HTE124">
        <f>HTE56</f>
        <v>0</v>
      </c>
      <c r="HTF124" t="s">
        <v>180</v>
      </c>
      <c r="HTG124" t="s">
        <v>47</v>
      </c>
      <c r="HTH124" t="s">
        <v>632</v>
      </c>
      <c r="HTI124" t="s">
        <v>262</v>
      </c>
      <c r="HTJ124" t="s">
        <v>455</v>
      </c>
      <c r="HTK124">
        <f>HTK56</f>
        <v>0</v>
      </c>
      <c r="HTL124" t="s">
        <v>180</v>
      </c>
      <c r="HTM124" t="s">
        <v>47</v>
      </c>
      <c r="HTN124" t="s">
        <v>632</v>
      </c>
      <c r="HTO124" t="s">
        <v>262</v>
      </c>
      <c r="HTP124" t="s">
        <v>455</v>
      </c>
      <c r="HTQ124">
        <f>HTQ56</f>
        <v>0</v>
      </c>
      <c r="HTR124" t="s">
        <v>180</v>
      </c>
      <c r="HTS124" t="s">
        <v>47</v>
      </c>
      <c r="HTT124" t="s">
        <v>632</v>
      </c>
      <c r="HTU124" t="s">
        <v>262</v>
      </c>
      <c r="HTV124" t="s">
        <v>455</v>
      </c>
      <c r="HTW124">
        <f>HTW56</f>
        <v>0</v>
      </c>
      <c r="HTX124" t="s">
        <v>180</v>
      </c>
      <c r="HTY124" t="s">
        <v>47</v>
      </c>
      <c r="HTZ124" t="s">
        <v>632</v>
      </c>
      <c r="HUA124" t="s">
        <v>262</v>
      </c>
      <c r="HUB124" t="s">
        <v>455</v>
      </c>
      <c r="HUC124">
        <f>HUC56</f>
        <v>0</v>
      </c>
      <c r="HUD124" t="s">
        <v>180</v>
      </c>
      <c r="HUE124" t="s">
        <v>47</v>
      </c>
      <c r="HUF124" t="s">
        <v>632</v>
      </c>
      <c r="HUG124" t="s">
        <v>262</v>
      </c>
      <c r="HUH124" t="s">
        <v>455</v>
      </c>
      <c r="HUI124">
        <f>HUI56</f>
        <v>0</v>
      </c>
      <c r="HUJ124" t="s">
        <v>180</v>
      </c>
      <c r="HUK124" t="s">
        <v>47</v>
      </c>
      <c r="HUL124" t="s">
        <v>632</v>
      </c>
      <c r="HUM124" t="s">
        <v>262</v>
      </c>
      <c r="HUN124" t="s">
        <v>455</v>
      </c>
      <c r="HUO124">
        <f>HUO56</f>
        <v>0</v>
      </c>
      <c r="HUP124" t="s">
        <v>180</v>
      </c>
      <c r="HUQ124" t="s">
        <v>47</v>
      </c>
      <c r="HUR124" t="s">
        <v>632</v>
      </c>
      <c r="HUS124" t="s">
        <v>262</v>
      </c>
      <c r="HUT124" t="s">
        <v>455</v>
      </c>
      <c r="HUU124">
        <f>HUU56</f>
        <v>0</v>
      </c>
      <c r="HUV124" t="s">
        <v>180</v>
      </c>
      <c r="HUW124" t="s">
        <v>47</v>
      </c>
      <c r="HUX124" t="s">
        <v>632</v>
      </c>
      <c r="HUY124" t="s">
        <v>262</v>
      </c>
      <c r="HUZ124" t="s">
        <v>455</v>
      </c>
      <c r="HVA124">
        <f>HVA56</f>
        <v>0</v>
      </c>
      <c r="HVB124" t="s">
        <v>180</v>
      </c>
      <c r="HVC124" t="s">
        <v>47</v>
      </c>
      <c r="HVD124" t="s">
        <v>632</v>
      </c>
      <c r="HVE124" t="s">
        <v>262</v>
      </c>
      <c r="HVF124" t="s">
        <v>455</v>
      </c>
      <c r="HVG124">
        <f>HVG56</f>
        <v>0</v>
      </c>
      <c r="HVH124" t="s">
        <v>180</v>
      </c>
      <c r="HVI124" t="s">
        <v>47</v>
      </c>
      <c r="HVJ124" t="s">
        <v>632</v>
      </c>
      <c r="HVK124" t="s">
        <v>262</v>
      </c>
      <c r="HVL124" t="s">
        <v>455</v>
      </c>
      <c r="HVM124">
        <f>HVM56</f>
        <v>0</v>
      </c>
      <c r="HVN124" t="s">
        <v>180</v>
      </c>
      <c r="HVO124" t="s">
        <v>47</v>
      </c>
      <c r="HVP124" t="s">
        <v>632</v>
      </c>
      <c r="HVQ124" t="s">
        <v>262</v>
      </c>
      <c r="HVR124" t="s">
        <v>455</v>
      </c>
      <c r="HVS124">
        <f>HVS56</f>
        <v>0</v>
      </c>
      <c r="HVT124" t="s">
        <v>180</v>
      </c>
      <c r="HVU124" t="s">
        <v>47</v>
      </c>
      <c r="HVV124" t="s">
        <v>632</v>
      </c>
      <c r="HVW124" t="s">
        <v>262</v>
      </c>
      <c r="HVX124" t="s">
        <v>455</v>
      </c>
      <c r="HVY124">
        <f>HVY56</f>
        <v>0</v>
      </c>
      <c r="HVZ124" t="s">
        <v>180</v>
      </c>
      <c r="HWA124" t="s">
        <v>47</v>
      </c>
      <c r="HWB124" t="s">
        <v>632</v>
      </c>
      <c r="HWC124" t="s">
        <v>262</v>
      </c>
      <c r="HWD124" t="s">
        <v>455</v>
      </c>
      <c r="HWE124">
        <f>HWE56</f>
        <v>0</v>
      </c>
      <c r="HWF124" t="s">
        <v>180</v>
      </c>
      <c r="HWG124" t="s">
        <v>47</v>
      </c>
      <c r="HWH124" t="s">
        <v>632</v>
      </c>
      <c r="HWI124" t="s">
        <v>262</v>
      </c>
      <c r="HWJ124" t="s">
        <v>455</v>
      </c>
      <c r="HWK124">
        <f>HWK56</f>
        <v>0</v>
      </c>
      <c r="HWL124" t="s">
        <v>180</v>
      </c>
      <c r="HWM124" t="s">
        <v>47</v>
      </c>
      <c r="HWN124" t="s">
        <v>632</v>
      </c>
      <c r="HWO124" t="s">
        <v>262</v>
      </c>
      <c r="HWP124" t="s">
        <v>455</v>
      </c>
      <c r="HWQ124">
        <f>HWQ56</f>
        <v>0</v>
      </c>
      <c r="HWR124" t="s">
        <v>180</v>
      </c>
      <c r="HWS124" t="s">
        <v>47</v>
      </c>
      <c r="HWT124" t="s">
        <v>632</v>
      </c>
      <c r="HWU124" t="s">
        <v>262</v>
      </c>
      <c r="HWV124" t="s">
        <v>455</v>
      </c>
      <c r="HWW124">
        <f>HWW56</f>
        <v>0</v>
      </c>
      <c r="HWX124" t="s">
        <v>180</v>
      </c>
      <c r="HWY124" t="s">
        <v>47</v>
      </c>
      <c r="HWZ124" t="s">
        <v>632</v>
      </c>
      <c r="HXA124" t="s">
        <v>262</v>
      </c>
      <c r="HXB124" t="s">
        <v>455</v>
      </c>
      <c r="HXC124">
        <f>HXC56</f>
        <v>0</v>
      </c>
      <c r="HXD124" t="s">
        <v>180</v>
      </c>
      <c r="HXE124" t="s">
        <v>47</v>
      </c>
      <c r="HXF124" t="s">
        <v>632</v>
      </c>
      <c r="HXG124" t="s">
        <v>262</v>
      </c>
      <c r="HXH124" t="s">
        <v>455</v>
      </c>
      <c r="HXI124">
        <f>HXI56</f>
        <v>0</v>
      </c>
      <c r="HXJ124" t="s">
        <v>180</v>
      </c>
      <c r="HXK124" t="s">
        <v>47</v>
      </c>
      <c r="HXL124" t="s">
        <v>632</v>
      </c>
      <c r="HXM124" t="s">
        <v>262</v>
      </c>
      <c r="HXN124" t="s">
        <v>455</v>
      </c>
      <c r="HXO124">
        <f>HXO56</f>
        <v>0</v>
      </c>
      <c r="HXP124" t="s">
        <v>180</v>
      </c>
      <c r="HXQ124" t="s">
        <v>47</v>
      </c>
      <c r="HXR124" t="s">
        <v>632</v>
      </c>
      <c r="HXS124" t="s">
        <v>262</v>
      </c>
      <c r="HXT124" t="s">
        <v>455</v>
      </c>
      <c r="HXU124">
        <f>HXU56</f>
        <v>0</v>
      </c>
      <c r="HXV124" t="s">
        <v>180</v>
      </c>
      <c r="HXW124" t="s">
        <v>47</v>
      </c>
      <c r="HXX124" t="s">
        <v>632</v>
      </c>
      <c r="HXY124" t="s">
        <v>262</v>
      </c>
      <c r="HXZ124" t="s">
        <v>455</v>
      </c>
      <c r="HYA124">
        <f>HYA56</f>
        <v>0</v>
      </c>
      <c r="HYB124" t="s">
        <v>180</v>
      </c>
      <c r="HYC124" t="s">
        <v>47</v>
      </c>
      <c r="HYD124" t="s">
        <v>632</v>
      </c>
      <c r="HYE124" t="s">
        <v>262</v>
      </c>
      <c r="HYF124" t="s">
        <v>455</v>
      </c>
      <c r="HYG124">
        <f>HYG56</f>
        <v>0</v>
      </c>
      <c r="HYH124" t="s">
        <v>180</v>
      </c>
      <c r="HYI124" t="s">
        <v>47</v>
      </c>
      <c r="HYJ124" t="s">
        <v>632</v>
      </c>
      <c r="HYK124" t="s">
        <v>262</v>
      </c>
      <c r="HYL124" t="s">
        <v>455</v>
      </c>
      <c r="HYM124">
        <f>HYM56</f>
        <v>0</v>
      </c>
      <c r="HYN124" t="s">
        <v>180</v>
      </c>
      <c r="HYO124" t="s">
        <v>47</v>
      </c>
      <c r="HYP124" t="s">
        <v>632</v>
      </c>
      <c r="HYQ124" t="s">
        <v>262</v>
      </c>
      <c r="HYR124" t="s">
        <v>455</v>
      </c>
      <c r="HYS124">
        <f>HYS56</f>
        <v>0</v>
      </c>
      <c r="HYT124" t="s">
        <v>180</v>
      </c>
      <c r="HYU124" t="s">
        <v>47</v>
      </c>
      <c r="HYV124" t="s">
        <v>632</v>
      </c>
      <c r="HYW124" t="s">
        <v>262</v>
      </c>
      <c r="HYX124" t="s">
        <v>455</v>
      </c>
      <c r="HYY124">
        <f>HYY56</f>
        <v>0</v>
      </c>
      <c r="HYZ124" t="s">
        <v>180</v>
      </c>
      <c r="HZA124" t="s">
        <v>47</v>
      </c>
      <c r="HZB124" t="s">
        <v>632</v>
      </c>
      <c r="HZC124" t="s">
        <v>262</v>
      </c>
      <c r="HZD124" t="s">
        <v>455</v>
      </c>
      <c r="HZE124">
        <f>HZE56</f>
        <v>0</v>
      </c>
      <c r="HZF124" t="s">
        <v>180</v>
      </c>
      <c r="HZG124" t="s">
        <v>47</v>
      </c>
      <c r="HZH124" t="s">
        <v>632</v>
      </c>
      <c r="HZI124" t="s">
        <v>262</v>
      </c>
      <c r="HZJ124" t="s">
        <v>455</v>
      </c>
      <c r="HZK124">
        <f>HZK56</f>
        <v>0</v>
      </c>
      <c r="HZL124" t="s">
        <v>180</v>
      </c>
      <c r="HZM124" t="s">
        <v>47</v>
      </c>
      <c r="HZN124" t="s">
        <v>632</v>
      </c>
      <c r="HZO124" t="s">
        <v>262</v>
      </c>
      <c r="HZP124" t="s">
        <v>455</v>
      </c>
      <c r="HZQ124">
        <f>HZQ56</f>
        <v>0</v>
      </c>
      <c r="HZR124" t="s">
        <v>180</v>
      </c>
      <c r="HZS124" t="s">
        <v>47</v>
      </c>
      <c r="HZT124" t="s">
        <v>632</v>
      </c>
      <c r="HZU124" t="s">
        <v>262</v>
      </c>
      <c r="HZV124" t="s">
        <v>455</v>
      </c>
      <c r="HZW124">
        <f>HZW56</f>
        <v>0</v>
      </c>
      <c r="HZX124" t="s">
        <v>180</v>
      </c>
      <c r="HZY124" t="s">
        <v>47</v>
      </c>
      <c r="HZZ124" t="s">
        <v>632</v>
      </c>
      <c r="IAA124" t="s">
        <v>262</v>
      </c>
      <c r="IAB124" t="s">
        <v>455</v>
      </c>
      <c r="IAC124">
        <f>IAC56</f>
        <v>0</v>
      </c>
      <c r="IAD124" t="s">
        <v>180</v>
      </c>
      <c r="IAE124" t="s">
        <v>47</v>
      </c>
      <c r="IAF124" t="s">
        <v>632</v>
      </c>
      <c r="IAG124" t="s">
        <v>262</v>
      </c>
      <c r="IAH124" t="s">
        <v>455</v>
      </c>
      <c r="IAI124">
        <f>IAI56</f>
        <v>0</v>
      </c>
      <c r="IAJ124" t="s">
        <v>180</v>
      </c>
      <c r="IAK124" t="s">
        <v>47</v>
      </c>
      <c r="IAL124" t="s">
        <v>632</v>
      </c>
      <c r="IAM124" t="s">
        <v>262</v>
      </c>
      <c r="IAN124" t="s">
        <v>455</v>
      </c>
      <c r="IAO124">
        <f>IAO56</f>
        <v>0</v>
      </c>
      <c r="IAP124" t="s">
        <v>180</v>
      </c>
      <c r="IAQ124" t="s">
        <v>47</v>
      </c>
      <c r="IAR124" t="s">
        <v>632</v>
      </c>
      <c r="IAS124" t="s">
        <v>262</v>
      </c>
      <c r="IAT124" t="s">
        <v>455</v>
      </c>
      <c r="IAU124">
        <f>IAU56</f>
        <v>0</v>
      </c>
      <c r="IAV124" t="s">
        <v>180</v>
      </c>
      <c r="IAW124" t="s">
        <v>47</v>
      </c>
      <c r="IAX124" t="s">
        <v>632</v>
      </c>
      <c r="IAY124" t="s">
        <v>262</v>
      </c>
      <c r="IAZ124" t="s">
        <v>455</v>
      </c>
      <c r="IBA124">
        <f>IBA56</f>
        <v>0</v>
      </c>
      <c r="IBB124" t="s">
        <v>180</v>
      </c>
      <c r="IBC124" t="s">
        <v>47</v>
      </c>
      <c r="IBD124" t="s">
        <v>632</v>
      </c>
      <c r="IBE124" t="s">
        <v>262</v>
      </c>
      <c r="IBF124" t="s">
        <v>455</v>
      </c>
      <c r="IBG124">
        <f>IBG56</f>
        <v>0</v>
      </c>
      <c r="IBH124" t="s">
        <v>180</v>
      </c>
      <c r="IBI124" t="s">
        <v>47</v>
      </c>
      <c r="IBJ124" t="s">
        <v>632</v>
      </c>
      <c r="IBK124" t="s">
        <v>262</v>
      </c>
      <c r="IBL124" t="s">
        <v>455</v>
      </c>
      <c r="IBM124">
        <f>IBM56</f>
        <v>0</v>
      </c>
      <c r="IBN124" t="s">
        <v>180</v>
      </c>
      <c r="IBO124" t="s">
        <v>47</v>
      </c>
      <c r="IBP124" t="s">
        <v>632</v>
      </c>
      <c r="IBQ124" t="s">
        <v>262</v>
      </c>
      <c r="IBR124" t="s">
        <v>455</v>
      </c>
      <c r="IBS124">
        <f>IBS56</f>
        <v>0</v>
      </c>
      <c r="IBT124" t="s">
        <v>180</v>
      </c>
      <c r="IBU124" t="s">
        <v>47</v>
      </c>
      <c r="IBV124" t="s">
        <v>632</v>
      </c>
      <c r="IBW124" t="s">
        <v>262</v>
      </c>
      <c r="IBX124" t="s">
        <v>455</v>
      </c>
      <c r="IBY124">
        <f>IBY56</f>
        <v>0</v>
      </c>
      <c r="IBZ124" t="s">
        <v>180</v>
      </c>
      <c r="ICA124" t="s">
        <v>47</v>
      </c>
      <c r="ICB124" t="s">
        <v>632</v>
      </c>
      <c r="ICC124" t="s">
        <v>262</v>
      </c>
      <c r="ICD124" t="s">
        <v>455</v>
      </c>
      <c r="ICE124">
        <f>ICE56</f>
        <v>0</v>
      </c>
      <c r="ICF124" t="s">
        <v>180</v>
      </c>
      <c r="ICG124" t="s">
        <v>47</v>
      </c>
      <c r="ICH124" t="s">
        <v>632</v>
      </c>
      <c r="ICI124" t="s">
        <v>262</v>
      </c>
      <c r="ICJ124" t="s">
        <v>455</v>
      </c>
      <c r="ICK124">
        <f>ICK56</f>
        <v>0</v>
      </c>
      <c r="ICL124" t="s">
        <v>180</v>
      </c>
      <c r="ICM124" t="s">
        <v>47</v>
      </c>
      <c r="ICN124" t="s">
        <v>632</v>
      </c>
      <c r="ICO124" t="s">
        <v>262</v>
      </c>
      <c r="ICP124" t="s">
        <v>455</v>
      </c>
      <c r="ICQ124">
        <f>ICQ56</f>
        <v>0</v>
      </c>
      <c r="ICR124" t="s">
        <v>180</v>
      </c>
      <c r="ICS124" t="s">
        <v>47</v>
      </c>
      <c r="ICT124" t="s">
        <v>632</v>
      </c>
      <c r="ICU124" t="s">
        <v>262</v>
      </c>
      <c r="ICV124" t="s">
        <v>455</v>
      </c>
      <c r="ICW124">
        <f>ICW56</f>
        <v>0</v>
      </c>
      <c r="ICX124" t="s">
        <v>180</v>
      </c>
      <c r="ICY124" t="s">
        <v>47</v>
      </c>
      <c r="ICZ124" t="s">
        <v>632</v>
      </c>
      <c r="IDA124" t="s">
        <v>262</v>
      </c>
      <c r="IDB124" t="s">
        <v>455</v>
      </c>
      <c r="IDC124">
        <f>IDC56</f>
        <v>0</v>
      </c>
      <c r="IDD124" t="s">
        <v>180</v>
      </c>
      <c r="IDE124" t="s">
        <v>47</v>
      </c>
      <c r="IDF124" t="s">
        <v>632</v>
      </c>
      <c r="IDG124" t="s">
        <v>262</v>
      </c>
      <c r="IDH124" t="s">
        <v>455</v>
      </c>
      <c r="IDI124">
        <f>IDI56</f>
        <v>0</v>
      </c>
      <c r="IDJ124" t="s">
        <v>180</v>
      </c>
      <c r="IDK124" t="s">
        <v>47</v>
      </c>
      <c r="IDL124" t="s">
        <v>632</v>
      </c>
      <c r="IDM124" t="s">
        <v>262</v>
      </c>
      <c r="IDN124" t="s">
        <v>455</v>
      </c>
      <c r="IDO124">
        <f>IDO56</f>
        <v>0</v>
      </c>
      <c r="IDP124" t="s">
        <v>180</v>
      </c>
      <c r="IDQ124" t="s">
        <v>47</v>
      </c>
      <c r="IDR124" t="s">
        <v>632</v>
      </c>
      <c r="IDS124" t="s">
        <v>262</v>
      </c>
      <c r="IDT124" t="s">
        <v>455</v>
      </c>
      <c r="IDU124">
        <f>IDU56</f>
        <v>0</v>
      </c>
      <c r="IDV124" t="s">
        <v>180</v>
      </c>
      <c r="IDW124" t="s">
        <v>47</v>
      </c>
      <c r="IDX124" t="s">
        <v>632</v>
      </c>
      <c r="IDY124" t="s">
        <v>262</v>
      </c>
      <c r="IDZ124" t="s">
        <v>455</v>
      </c>
      <c r="IEA124">
        <f>IEA56</f>
        <v>0</v>
      </c>
      <c r="IEB124" t="s">
        <v>180</v>
      </c>
      <c r="IEC124" t="s">
        <v>47</v>
      </c>
      <c r="IED124" t="s">
        <v>632</v>
      </c>
      <c r="IEE124" t="s">
        <v>262</v>
      </c>
      <c r="IEF124" t="s">
        <v>455</v>
      </c>
      <c r="IEG124">
        <f>IEG56</f>
        <v>0</v>
      </c>
      <c r="IEH124" t="s">
        <v>180</v>
      </c>
      <c r="IEI124" t="s">
        <v>47</v>
      </c>
      <c r="IEJ124" t="s">
        <v>632</v>
      </c>
      <c r="IEK124" t="s">
        <v>262</v>
      </c>
      <c r="IEL124" t="s">
        <v>455</v>
      </c>
      <c r="IEM124">
        <f>IEM56</f>
        <v>0</v>
      </c>
      <c r="IEN124" t="s">
        <v>180</v>
      </c>
      <c r="IEO124" t="s">
        <v>47</v>
      </c>
      <c r="IEP124" t="s">
        <v>632</v>
      </c>
      <c r="IEQ124" t="s">
        <v>262</v>
      </c>
      <c r="IER124" t="s">
        <v>455</v>
      </c>
      <c r="IES124">
        <f>IES56</f>
        <v>0</v>
      </c>
      <c r="IET124" t="s">
        <v>180</v>
      </c>
      <c r="IEU124" t="s">
        <v>47</v>
      </c>
      <c r="IEV124" t="s">
        <v>632</v>
      </c>
      <c r="IEW124" t="s">
        <v>262</v>
      </c>
      <c r="IEX124" t="s">
        <v>455</v>
      </c>
      <c r="IEY124">
        <f>IEY56</f>
        <v>0</v>
      </c>
      <c r="IEZ124" t="s">
        <v>180</v>
      </c>
      <c r="IFA124" t="s">
        <v>47</v>
      </c>
      <c r="IFB124" t="s">
        <v>632</v>
      </c>
      <c r="IFC124" t="s">
        <v>262</v>
      </c>
      <c r="IFD124" t="s">
        <v>455</v>
      </c>
      <c r="IFE124">
        <f>IFE56</f>
        <v>0</v>
      </c>
      <c r="IFF124" t="s">
        <v>180</v>
      </c>
      <c r="IFG124" t="s">
        <v>47</v>
      </c>
      <c r="IFH124" t="s">
        <v>632</v>
      </c>
      <c r="IFI124" t="s">
        <v>262</v>
      </c>
      <c r="IFJ124" t="s">
        <v>455</v>
      </c>
      <c r="IFK124">
        <f>IFK56</f>
        <v>0</v>
      </c>
      <c r="IFL124" t="s">
        <v>180</v>
      </c>
      <c r="IFM124" t="s">
        <v>47</v>
      </c>
      <c r="IFN124" t="s">
        <v>632</v>
      </c>
      <c r="IFO124" t="s">
        <v>262</v>
      </c>
      <c r="IFP124" t="s">
        <v>455</v>
      </c>
      <c r="IFQ124">
        <f>IFQ56</f>
        <v>0</v>
      </c>
      <c r="IFR124" t="s">
        <v>180</v>
      </c>
      <c r="IFS124" t="s">
        <v>47</v>
      </c>
      <c r="IFT124" t="s">
        <v>632</v>
      </c>
      <c r="IFU124" t="s">
        <v>262</v>
      </c>
      <c r="IFV124" t="s">
        <v>455</v>
      </c>
      <c r="IFW124">
        <f>IFW56</f>
        <v>0</v>
      </c>
      <c r="IFX124" t="s">
        <v>180</v>
      </c>
      <c r="IFY124" t="s">
        <v>47</v>
      </c>
      <c r="IFZ124" t="s">
        <v>632</v>
      </c>
      <c r="IGA124" t="s">
        <v>262</v>
      </c>
      <c r="IGB124" t="s">
        <v>455</v>
      </c>
      <c r="IGC124">
        <f>IGC56</f>
        <v>0</v>
      </c>
      <c r="IGD124" t="s">
        <v>180</v>
      </c>
      <c r="IGE124" t="s">
        <v>47</v>
      </c>
      <c r="IGF124" t="s">
        <v>632</v>
      </c>
      <c r="IGG124" t="s">
        <v>262</v>
      </c>
      <c r="IGH124" t="s">
        <v>455</v>
      </c>
      <c r="IGI124">
        <f>IGI56</f>
        <v>0</v>
      </c>
      <c r="IGJ124" t="s">
        <v>180</v>
      </c>
      <c r="IGK124" t="s">
        <v>47</v>
      </c>
      <c r="IGL124" t="s">
        <v>632</v>
      </c>
      <c r="IGM124" t="s">
        <v>262</v>
      </c>
      <c r="IGN124" t="s">
        <v>455</v>
      </c>
      <c r="IGO124">
        <f>IGO56</f>
        <v>0</v>
      </c>
      <c r="IGP124" t="s">
        <v>180</v>
      </c>
      <c r="IGQ124" t="s">
        <v>47</v>
      </c>
      <c r="IGR124" t="s">
        <v>632</v>
      </c>
      <c r="IGS124" t="s">
        <v>262</v>
      </c>
      <c r="IGT124" t="s">
        <v>455</v>
      </c>
      <c r="IGU124">
        <f>IGU56</f>
        <v>0</v>
      </c>
      <c r="IGV124" t="s">
        <v>180</v>
      </c>
      <c r="IGW124" t="s">
        <v>47</v>
      </c>
      <c r="IGX124" t="s">
        <v>632</v>
      </c>
      <c r="IGY124" t="s">
        <v>262</v>
      </c>
      <c r="IGZ124" t="s">
        <v>455</v>
      </c>
      <c r="IHA124">
        <f>IHA56</f>
        <v>0</v>
      </c>
      <c r="IHB124" t="s">
        <v>180</v>
      </c>
      <c r="IHC124" t="s">
        <v>47</v>
      </c>
      <c r="IHD124" t="s">
        <v>632</v>
      </c>
      <c r="IHE124" t="s">
        <v>262</v>
      </c>
      <c r="IHF124" t="s">
        <v>455</v>
      </c>
      <c r="IHG124">
        <f>IHG56</f>
        <v>0</v>
      </c>
      <c r="IHH124" t="s">
        <v>180</v>
      </c>
      <c r="IHI124" t="s">
        <v>47</v>
      </c>
      <c r="IHJ124" t="s">
        <v>632</v>
      </c>
      <c r="IHK124" t="s">
        <v>262</v>
      </c>
      <c r="IHL124" t="s">
        <v>455</v>
      </c>
      <c r="IHM124">
        <f>IHM56</f>
        <v>0</v>
      </c>
      <c r="IHN124" t="s">
        <v>180</v>
      </c>
      <c r="IHO124" t="s">
        <v>47</v>
      </c>
      <c r="IHP124" t="s">
        <v>632</v>
      </c>
      <c r="IHQ124" t="s">
        <v>262</v>
      </c>
      <c r="IHR124" t="s">
        <v>455</v>
      </c>
      <c r="IHS124">
        <f>IHS56</f>
        <v>0</v>
      </c>
      <c r="IHT124" t="s">
        <v>180</v>
      </c>
      <c r="IHU124" t="s">
        <v>47</v>
      </c>
      <c r="IHV124" t="s">
        <v>632</v>
      </c>
      <c r="IHW124" t="s">
        <v>262</v>
      </c>
      <c r="IHX124" t="s">
        <v>455</v>
      </c>
      <c r="IHY124">
        <f>IHY56</f>
        <v>0</v>
      </c>
      <c r="IHZ124" t="s">
        <v>180</v>
      </c>
      <c r="IIA124" t="s">
        <v>47</v>
      </c>
      <c r="IIB124" t="s">
        <v>632</v>
      </c>
      <c r="IIC124" t="s">
        <v>262</v>
      </c>
      <c r="IID124" t="s">
        <v>455</v>
      </c>
      <c r="IIE124">
        <f>IIE56</f>
        <v>0</v>
      </c>
      <c r="IIF124" t="s">
        <v>180</v>
      </c>
      <c r="IIG124" t="s">
        <v>47</v>
      </c>
      <c r="IIH124" t="s">
        <v>632</v>
      </c>
      <c r="III124" t="s">
        <v>262</v>
      </c>
      <c r="IIJ124" t="s">
        <v>455</v>
      </c>
      <c r="IIK124">
        <f>IIK56</f>
        <v>0</v>
      </c>
      <c r="IIL124" t="s">
        <v>180</v>
      </c>
      <c r="IIM124" t="s">
        <v>47</v>
      </c>
      <c r="IIN124" t="s">
        <v>632</v>
      </c>
      <c r="IIO124" t="s">
        <v>262</v>
      </c>
      <c r="IIP124" t="s">
        <v>455</v>
      </c>
      <c r="IIQ124">
        <f>IIQ56</f>
        <v>0</v>
      </c>
      <c r="IIR124" t="s">
        <v>180</v>
      </c>
      <c r="IIS124" t="s">
        <v>47</v>
      </c>
      <c r="IIT124" t="s">
        <v>632</v>
      </c>
      <c r="IIU124" t="s">
        <v>262</v>
      </c>
      <c r="IIV124" t="s">
        <v>455</v>
      </c>
      <c r="IIW124">
        <f>IIW56</f>
        <v>0</v>
      </c>
      <c r="IIX124" t="s">
        <v>180</v>
      </c>
      <c r="IIY124" t="s">
        <v>47</v>
      </c>
      <c r="IIZ124" t="s">
        <v>632</v>
      </c>
      <c r="IJA124" t="s">
        <v>262</v>
      </c>
      <c r="IJB124" t="s">
        <v>455</v>
      </c>
      <c r="IJC124">
        <f>IJC56</f>
        <v>0</v>
      </c>
      <c r="IJD124" t="s">
        <v>180</v>
      </c>
      <c r="IJE124" t="s">
        <v>47</v>
      </c>
      <c r="IJF124" t="s">
        <v>632</v>
      </c>
      <c r="IJG124" t="s">
        <v>262</v>
      </c>
      <c r="IJH124" t="s">
        <v>455</v>
      </c>
      <c r="IJI124">
        <f>IJI56</f>
        <v>0</v>
      </c>
      <c r="IJJ124" t="s">
        <v>180</v>
      </c>
      <c r="IJK124" t="s">
        <v>47</v>
      </c>
      <c r="IJL124" t="s">
        <v>632</v>
      </c>
      <c r="IJM124" t="s">
        <v>262</v>
      </c>
      <c r="IJN124" t="s">
        <v>455</v>
      </c>
      <c r="IJO124">
        <f>IJO56</f>
        <v>0</v>
      </c>
      <c r="IJP124" t="s">
        <v>180</v>
      </c>
      <c r="IJQ124" t="s">
        <v>47</v>
      </c>
      <c r="IJR124" t="s">
        <v>632</v>
      </c>
      <c r="IJS124" t="s">
        <v>262</v>
      </c>
      <c r="IJT124" t="s">
        <v>455</v>
      </c>
      <c r="IJU124">
        <f>IJU56</f>
        <v>0</v>
      </c>
      <c r="IJV124" t="s">
        <v>180</v>
      </c>
      <c r="IJW124" t="s">
        <v>47</v>
      </c>
      <c r="IJX124" t="s">
        <v>632</v>
      </c>
      <c r="IJY124" t="s">
        <v>262</v>
      </c>
      <c r="IJZ124" t="s">
        <v>455</v>
      </c>
      <c r="IKA124">
        <f>IKA56</f>
        <v>0</v>
      </c>
      <c r="IKB124" t="s">
        <v>180</v>
      </c>
      <c r="IKC124" t="s">
        <v>47</v>
      </c>
      <c r="IKD124" t="s">
        <v>632</v>
      </c>
      <c r="IKE124" t="s">
        <v>262</v>
      </c>
      <c r="IKF124" t="s">
        <v>455</v>
      </c>
      <c r="IKG124">
        <f>IKG56</f>
        <v>0</v>
      </c>
      <c r="IKH124" t="s">
        <v>180</v>
      </c>
      <c r="IKI124" t="s">
        <v>47</v>
      </c>
      <c r="IKJ124" t="s">
        <v>632</v>
      </c>
      <c r="IKK124" t="s">
        <v>262</v>
      </c>
      <c r="IKL124" t="s">
        <v>455</v>
      </c>
      <c r="IKM124">
        <f>IKM56</f>
        <v>0</v>
      </c>
      <c r="IKN124" t="s">
        <v>180</v>
      </c>
      <c r="IKO124" t="s">
        <v>47</v>
      </c>
      <c r="IKP124" t="s">
        <v>632</v>
      </c>
      <c r="IKQ124" t="s">
        <v>262</v>
      </c>
      <c r="IKR124" t="s">
        <v>455</v>
      </c>
      <c r="IKS124">
        <f>IKS56</f>
        <v>0</v>
      </c>
      <c r="IKT124" t="s">
        <v>180</v>
      </c>
      <c r="IKU124" t="s">
        <v>47</v>
      </c>
      <c r="IKV124" t="s">
        <v>632</v>
      </c>
      <c r="IKW124" t="s">
        <v>262</v>
      </c>
      <c r="IKX124" t="s">
        <v>455</v>
      </c>
      <c r="IKY124">
        <f>IKY56</f>
        <v>0</v>
      </c>
      <c r="IKZ124" t="s">
        <v>180</v>
      </c>
      <c r="ILA124" t="s">
        <v>47</v>
      </c>
      <c r="ILB124" t="s">
        <v>632</v>
      </c>
      <c r="ILC124" t="s">
        <v>262</v>
      </c>
      <c r="ILD124" t="s">
        <v>455</v>
      </c>
      <c r="ILE124">
        <f>ILE56</f>
        <v>0</v>
      </c>
      <c r="ILF124" t="s">
        <v>180</v>
      </c>
      <c r="ILG124" t="s">
        <v>47</v>
      </c>
      <c r="ILH124" t="s">
        <v>632</v>
      </c>
      <c r="ILI124" t="s">
        <v>262</v>
      </c>
      <c r="ILJ124" t="s">
        <v>455</v>
      </c>
      <c r="ILK124">
        <f>ILK56</f>
        <v>0</v>
      </c>
      <c r="ILL124" t="s">
        <v>180</v>
      </c>
      <c r="ILM124" t="s">
        <v>47</v>
      </c>
      <c r="ILN124" t="s">
        <v>632</v>
      </c>
      <c r="ILO124" t="s">
        <v>262</v>
      </c>
      <c r="ILP124" t="s">
        <v>455</v>
      </c>
      <c r="ILQ124">
        <f>ILQ56</f>
        <v>0</v>
      </c>
      <c r="ILR124" t="s">
        <v>180</v>
      </c>
      <c r="ILS124" t="s">
        <v>47</v>
      </c>
      <c r="ILT124" t="s">
        <v>632</v>
      </c>
      <c r="ILU124" t="s">
        <v>262</v>
      </c>
      <c r="ILV124" t="s">
        <v>455</v>
      </c>
      <c r="ILW124">
        <f>ILW56</f>
        <v>0</v>
      </c>
      <c r="ILX124" t="s">
        <v>180</v>
      </c>
      <c r="ILY124" t="s">
        <v>47</v>
      </c>
      <c r="ILZ124" t="s">
        <v>632</v>
      </c>
      <c r="IMA124" t="s">
        <v>262</v>
      </c>
      <c r="IMB124" t="s">
        <v>455</v>
      </c>
      <c r="IMC124">
        <f>IMC56</f>
        <v>0</v>
      </c>
      <c r="IMD124" t="s">
        <v>180</v>
      </c>
      <c r="IME124" t="s">
        <v>47</v>
      </c>
      <c r="IMF124" t="s">
        <v>632</v>
      </c>
      <c r="IMG124" t="s">
        <v>262</v>
      </c>
      <c r="IMH124" t="s">
        <v>455</v>
      </c>
      <c r="IMI124">
        <f>IMI56</f>
        <v>0</v>
      </c>
      <c r="IMJ124" t="s">
        <v>180</v>
      </c>
      <c r="IMK124" t="s">
        <v>47</v>
      </c>
      <c r="IML124" t="s">
        <v>632</v>
      </c>
      <c r="IMM124" t="s">
        <v>262</v>
      </c>
      <c r="IMN124" t="s">
        <v>455</v>
      </c>
      <c r="IMO124">
        <f>IMO56</f>
        <v>0</v>
      </c>
      <c r="IMP124" t="s">
        <v>180</v>
      </c>
      <c r="IMQ124" t="s">
        <v>47</v>
      </c>
      <c r="IMR124" t="s">
        <v>632</v>
      </c>
      <c r="IMS124" t="s">
        <v>262</v>
      </c>
      <c r="IMT124" t="s">
        <v>455</v>
      </c>
      <c r="IMU124">
        <f>IMU56</f>
        <v>0</v>
      </c>
      <c r="IMV124" t="s">
        <v>180</v>
      </c>
      <c r="IMW124" t="s">
        <v>47</v>
      </c>
      <c r="IMX124" t="s">
        <v>632</v>
      </c>
      <c r="IMY124" t="s">
        <v>262</v>
      </c>
      <c r="IMZ124" t="s">
        <v>455</v>
      </c>
      <c r="INA124">
        <f>INA56</f>
        <v>0</v>
      </c>
      <c r="INB124" t="s">
        <v>180</v>
      </c>
      <c r="INC124" t="s">
        <v>47</v>
      </c>
      <c r="IND124" t="s">
        <v>632</v>
      </c>
      <c r="INE124" t="s">
        <v>262</v>
      </c>
      <c r="INF124" t="s">
        <v>455</v>
      </c>
      <c r="ING124">
        <f>ING56</f>
        <v>0</v>
      </c>
      <c r="INH124" t="s">
        <v>180</v>
      </c>
      <c r="INI124" t="s">
        <v>47</v>
      </c>
      <c r="INJ124" t="s">
        <v>632</v>
      </c>
      <c r="INK124" t="s">
        <v>262</v>
      </c>
      <c r="INL124" t="s">
        <v>455</v>
      </c>
      <c r="INM124">
        <f>INM56</f>
        <v>0</v>
      </c>
      <c r="INN124" t="s">
        <v>180</v>
      </c>
      <c r="INO124" t="s">
        <v>47</v>
      </c>
      <c r="INP124" t="s">
        <v>632</v>
      </c>
      <c r="INQ124" t="s">
        <v>262</v>
      </c>
      <c r="INR124" t="s">
        <v>455</v>
      </c>
      <c r="INS124">
        <f>INS56</f>
        <v>0</v>
      </c>
      <c r="INT124" t="s">
        <v>180</v>
      </c>
      <c r="INU124" t="s">
        <v>47</v>
      </c>
      <c r="INV124" t="s">
        <v>632</v>
      </c>
      <c r="INW124" t="s">
        <v>262</v>
      </c>
      <c r="INX124" t="s">
        <v>455</v>
      </c>
      <c r="INY124">
        <f>INY56</f>
        <v>0</v>
      </c>
      <c r="INZ124" t="s">
        <v>180</v>
      </c>
      <c r="IOA124" t="s">
        <v>47</v>
      </c>
      <c r="IOB124" t="s">
        <v>632</v>
      </c>
      <c r="IOC124" t="s">
        <v>262</v>
      </c>
      <c r="IOD124" t="s">
        <v>455</v>
      </c>
      <c r="IOE124">
        <f>IOE56</f>
        <v>0</v>
      </c>
      <c r="IOF124" t="s">
        <v>180</v>
      </c>
      <c r="IOG124" t="s">
        <v>47</v>
      </c>
      <c r="IOH124" t="s">
        <v>632</v>
      </c>
      <c r="IOI124" t="s">
        <v>262</v>
      </c>
      <c r="IOJ124" t="s">
        <v>455</v>
      </c>
      <c r="IOK124">
        <f>IOK56</f>
        <v>0</v>
      </c>
      <c r="IOL124" t="s">
        <v>180</v>
      </c>
      <c r="IOM124" t="s">
        <v>47</v>
      </c>
      <c r="ION124" t="s">
        <v>632</v>
      </c>
      <c r="IOO124" t="s">
        <v>262</v>
      </c>
      <c r="IOP124" t="s">
        <v>455</v>
      </c>
      <c r="IOQ124">
        <f>IOQ56</f>
        <v>0</v>
      </c>
      <c r="IOR124" t="s">
        <v>180</v>
      </c>
      <c r="IOS124" t="s">
        <v>47</v>
      </c>
      <c r="IOT124" t="s">
        <v>632</v>
      </c>
      <c r="IOU124" t="s">
        <v>262</v>
      </c>
      <c r="IOV124" t="s">
        <v>455</v>
      </c>
      <c r="IOW124">
        <f>IOW56</f>
        <v>0</v>
      </c>
      <c r="IOX124" t="s">
        <v>180</v>
      </c>
      <c r="IOY124" t="s">
        <v>47</v>
      </c>
      <c r="IOZ124" t="s">
        <v>632</v>
      </c>
      <c r="IPA124" t="s">
        <v>262</v>
      </c>
      <c r="IPB124" t="s">
        <v>455</v>
      </c>
      <c r="IPC124">
        <f>IPC56</f>
        <v>0</v>
      </c>
      <c r="IPD124" t="s">
        <v>180</v>
      </c>
      <c r="IPE124" t="s">
        <v>47</v>
      </c>
      <c r="IPF124" t="s">
        <v>632</v>
      </c>
      <c r="IPG124" t="s">
        <v>262</v>
      </c>
      <c r="IPH124" t="s">
        <v>455</v>
      </c>
      <c r="IPI124">
        <f>IPI56</f>
        <v>0</v>
      </c>
      <c r="IPJ124" t="s">
        <v>180</v>
      </c>
      <c r="IPK124" t="s">
        <v>47</v>
      </c>
      <c r="IPL124" t="s">
        <v>632</v>
      </c>
      <c r="IPM124" t="s">
        <v>262</v>
      </c>
      <c r="IPN124" t="s">
        <v>455</v>
      </c>
      <c r="IPO124">
        <f>IPO56</f>
        <v>0</v>
      </c>
      <c r="IPP124" t="s">
        <v>180</v>
      </c>
      <c r="IPQ124" t="s">
        <v>47</v>
      </c>
      <c r="IPR124" t="s">
        <v>632</v>
      </c>
      <c r="IPS124" t="s">
        <v>262</v>
      </c>
      <c r="IPT124" t="s">
        <v>455</v>
      </c>
      <c r="IPU124">
        <f>IPU56</f>
        <v>0</v>
      </c>
      <c r="IPV124" t="s">
        <v>180</v>
      </c>
      <c r="IPW124" t="s">
        <v>47</v>
      </c>
      <c r="IPX124" t="s">
        <v>632</v>
      </c>
      <c r="IPY124" t="s">
        <v>262</v>
      </c>
      <c r="IPZ124" t="s">
        <v>455</v>
      </c>
      <c r="IQA124">
        <f>IQA56</f>
        <v>0</v>
      </c>
      <c r="IQB124" t="s">
        <v>180</v>
      </c>
      <c r="IQC124" t="s">
        <v>47</v>
      </c>
      <c r="IQD124" t="s">
        <v>632</v>
      </c>
      <c r="IQE124" t="s">
        <v>262</v>
      </c>
      <c r="IQF124" t="s">
        <v>455</v>
      </c>
      <c r="IQG124">
        <f>IQG56</f>
        <v>0</v>
      </c>
      <c r="IQH124" t="s">
        <v>180</v>
      </c>
      <c r="IQI124" t="s">
        <v>47</v>
      </c>
      <c r="IQJ124" t="s">
        <v>632</v>
      </c>
      <c r="IQK124" t="s">
        <v>262</v>
      </c>
      <c r="IQL124" t="s">
        <v>455</v>
      </c>
      <c r="IQM124">
        <f>IQM56</f>
        <v>0</v>
      </c>
      <c r="IQN124" t="s">
        <v>180</v>
      </c>
      <c r="IQO124" t="s">
        <v>47</v>
      </c>
      <c r="IQP124" t="s">
        <v>632</v>
      </c>
      <c r="IQQ124" t="s">
        <v>262</v>
      </c>
      <c r="IQR124" t="s">
        <v>455</v>
      </c>
      <c r="IQS124">
        <f>IQS56</f>
        <v>0</v>
      </c>
      <c r="IQT124" t="s">
        <v>180</v>
      </c>
      <c r="IQU124" t="s">
        <v>47</v>
      </c>
      <c r="IQV124" t="s">
        <v>632</v>
      </c>
      <c r="IQW124" t="s">
        <v>262</v>
      </c>
      <c r="IQX124" t="s">
        <v>455</v>
      </c>
      <c r="IQY124">
        <f>IQY56</f>
        <v>0</v>
      </c>
      <c r="IQZ124" t="s">
        <v>180</v>
      </c>
      <c r="IRA124" t="s">
        <v>47</v>
      </c>
      <c r="IRB124" t="s">
        <v>632</v>
      </c>
      <c r="IRC124" t="s">
        <v>262</v>
      </c>
      <c r="IRD124" t="s">
        <v>455</v>
      </c>
      <c r="IRE124">
        <f>IRE56</f>
        <v>0</v>
      </c>
      <c r="IRF124" t="s">
        <v>180</v>
      </c>
      <c r="IRG124" t="s">
        <v>47</v>
      </c>
      <c r="IRH124" t="s">
        <v>632</v>
      </c>
      <c r="IRI124" t="s">
        <v>262</v>
      </c>
      <c r="IRJ124" t="s">
        <v>455</v>
      </c>
      <c r="IRK124">
        <f>IRK56</f>
        <v>0</v>
      </c>
      <c r="IRL124" t="s">
        <v>180</v>
      </c>
      <c r="IRM124" t="s">
        <v>47</v>
      </c>
      <c r="IRN124" t="s">
        <v>632</v>
      </c>
      <c r="IRO124" t="s">
        <v>262</v>
      </c>
      <c r="IRP124" t="s">
        <v>455</v>
      </c>
      <c r="IRQ124">
        <f>IRQ56</f>
        <v>0</v>
      </c>
      <c r="IRR124" t="s">
        <v>180</v>
      </c>
      <c r="IRS124" t="s">
        <v>47</v>
      </c>
      <c r="IRT124" t="s">
        <v>632</v>
      </c>
      <c r="IRU124" t="s">
        <v>262</v>
      </c>
      <c r="IRV124" t="s">
        <v>455</v>
      </c>
      <c r="IRW124">
        <f>IRW56</f>
        <v>0</v>
      </c>
      <c r="IRX124" t="s">
        <v>180</v>
      </c>
      <c r="IRY124" t="s">
        <v>47</v>
      </c>
      <c r="IRZ124" t="s">
        <v>632</v>
      </c>
      <c r="ISA124" t="s">
        <v>262</v>
      </c>
      <c r="ISB124" t="s">
        <v>455</v>
      </c>
      <c r="ISC124">
        <f>ISC56</f>
        <v>0</v>
      </c>
      <c r="ISD124" t="s">
        <v>180</v>
      </c>
      <c r="ISE124" t="s">
        <v>47</v>
      </c>
      <c r="ISF124" t="s">
        <v>632</v>
      </c>
      <c r="ISG124" t="s">
        <v>262</v>
      </c>
      <c r="ISH124" t="s">
        <v>455</v>
      </c>
      <c r="ISI124">
        <f>ISI56</f>
        <v>0</v>
      </c>
      <c r="ISJ124" t="s">
        <v>180</v>
      </c>
      <c r="ISK124" t="s">
        <v>47</v>
      </c>
      <c r="ISL124" t="s">
        <v>632</v>
      </c>
      <c r="ISM124" t="s">
        <v>262</v>
      </c>
      <c r="ISN124" t="s">
        <v>455</v>
      </c>
      <c r="ISO124">
        <f>ISO56</f>
        <v>0</v>
      </c>
      <c r="ISP124" t="s">
        <v>180</v>
      </c>
      <c r="ISQ124" t="s">
        <v>47</v>
      </c>
      <c r="ISR124" t="s">
        <v>632</v>
      </c>
      <c r="ISS124" t="s">
        <v>262</v>
      </c>
      <c r="IST124" t="s">
        <v>455</v>
      </c>
      <c r="ISU124">
        <f>ISU56</f>
        <v>0</v>
      </c>
      <c r="ISV124" t="s">
        <v>180</v>
      </c>
      <c r="ISW124" t="s">
        <v>47</v>
      </c>
      <c r="ISX124" t="s">
        <v>632</v>
      </c>
      <c r="ISY124" t="s">
        <v>262</v>
      </c>
      <c r="ISZ124" t="s">
        <v>455</v>
      </c>
      <c r="ITA124">
        <f>ITA56</f>
        <v>0</v>
      </c>
      <c r="ITB124" t="s">
        <v>180</v>
      </c>
      <c r="ITC124" t="s">
        <v>47</v>
      </c>
      <c r="ITD124" t="s">
        <v>632</v>
      </c>
      <c r="ITE124" t="s">
        <v>262</v>
      </c>
      <c r="ITF124" t="s">
        <v>455</v>
      </c>
      <c r="ITG124">
        <f>ITG56</f>
        <v>0</v>
      </c>
      <c r="ITH124" t="s">
        <v>180</v>
      </c>
      <c r="ITI124" t="s">
        <v>47</v>
      </c>
      <c r="ITJ124" t="s">
        <v>632</v>
      </c>
      <c r="ITK124" t="s">
        <v>262</v>
      </c>
      <c r="ITL124" t="s">
        <v>455</v>
      </c>
      <c r="ITM124">
        <f>ITM56</f>
        <v>0</v>
      </c>
      <c r="ITN124" t="s">
        <v>180</v>
      </c>
      <c r="ITO124" t="s">
        <v>47</v>
      </c>
      <c r="ITP124" t="s">
        <v>632</v>
      </c>
      <c r="ITQ124" t="s">
        <v>262</v>
      </c>
      <c r="ITR124" t="s">
        <v>455</v>
      </c>
      <c r="ITS124">
        <f>ITS56</f>
        <v>0</v>
      </c>
      <c r="ITT124" t="s">
        <v>180</v>
      </c>
      <c r="ITU124" t="s">
        <v>47</v>
      </c>
      <c r="ITV124" t="s">
        <v>632</v>
      </c>
      <c r="ITW124" t="s">
        <v>262</v>
      </c>
      <c r="ITX124" t="s">
        <v>455</v>
      </c>
      <c r="ITY124">
        <f>ITY56</f>
        <v>0</v>
      </c>
      <c r="ITZ124" t="s">
        <v>180</v>
      </c>
      <c r="IUA124" t="s">
        <v>47</v>
      </c>
      <c r="IUB124" t="s">
        <v>632</v>
      </c>
      <c r="IUC124" t="s">
        <v>262</v>
      </c>
      <c r="IUD124" t="s">
        <v>455</v>
      </c>
      <c r="IUE124">
        <f>IUE56</f>
        <v>0</v>
      </c>
      <c r="IUF124" t="s">
        <v>180</v>
      </c>
      <c r="IUG124" t="s">
        <v>47</v>
      </c>
      <c r="IUH124" t="s">
        <v>632</v>
      </c>
      <c r="IUI124" t="s">
        <v>262</v>
      </c>
      <c r="IUJ124" t="s">
        <v>455</v>
      </c>
      <c r="IUK124">
        <f>IUK56</f>
        <v>0</v>
      </c>
      <c r="IUL124" t="s">
        <v>180</v>
      </c>
      <c r="IUM124" t="s">
        <v>47</v>
      </c>
      <c r="IUN124" t="s">
        <v>632</v>
      </c>
      <c r="IUO124" t="s">
        <v>262</v>
      </c>
      <c r="IUP124" t="s">
        <v>455</v>
      </c>
      <c r="IUQ124">
        <f>IUQ56</f>
        <v>0</v>
      </c>
      <c r="IUR124" t="s">
        <v>180</v>
      </c>
      <c r="IUS124" t="s">
        <v>47</v>
      </c>
      <c r="IUT124" t="s">
        <v>632</v>
      </c>
      <c r="IUU124" t="s">
        <v>262</v>
      </c>
      <c r="IUV124" t="s">
        <v>455</v>
      </c>
      <c r="IUW124">
        <f>IUW56</f>
        <v>0</v>
      </c>
      <c r="IUX124" t="s">
        <v>180</v>
      </c>
      <c r="IUY124" t="s">
        <v>47</v>
      </c>
      <c r="IUZ124" t="s">
        <v>632</v>
      </c>
      <c r="IVA124" t="s">
        <v>262</v>
      </c>
      <c r="IVB124" t="s">
        <v>455</v>
      </c>
      <c r="IVC124">
        <f>IVC56</f>
        <v>0</v>
      </c>
      <c r="IVD124" t="s">
        <v>180</v>
      </c>
      <c r="IVE124" t="s">
        <v>47</v>
      </c>
      <c r="IVF124" t="s">
        <v>632</v>
      </c>
      <c r="IVG124" t="s">
        <v>262</v>
      </c>
      <c r="IVH124" t="s">
        <v>455</v>
      </c>
      <c r="IVI124">
        <f>IVI56</f>
        <v>0</v>
      </c>
      <c r="IVJ124" t="s">
        <v>180</v>
      </c>
      <c r="IVK124" t="s">
        <v>47</v>
      </c>
      <c r="IVL124" t="s">
        <v>632</v>
      </c>
      <c r="IVM124" t="s">
        <v>262</v>
      </c>
      <c r="IVN124" t="s">
        <v>455</v>
      </c>
      <c r="IVO124">
        <f>IVO56</f>
        <v>0</v>
      </c>
      <c r="IVP124" t="s">
        <v>180</v>
      </c>
      <c r="IVQ124" t="s">
        <v>47</v>
      </c>
      <c r="IVR124" t="s">
        <v>632</v>
      </c>
      <c r="IVS124" t="s">
        <v>262</v>
      </c>
      <c r="IVT124" t="s">
        <v>455</v>
      </c>
      <c r="IVU124">
        <f>IVU56</f>
        <v>0</v>
      </c>
      <c r="IVV124" t="s">
        <v>180</v>
      </c>
      <c r="IVW124" t="s">
        <v>47</v>
      </c>
      <c r="IVX124" t="s">
        <v>632</v>
      </c>
      <c r="IVY124" t="s">
        <v>262</v>
      </c>
      <c r="IVZ124" t="s">
        <v>455</v>
      </c>
      <c r="IWA124">
        <f>IWA56</f>
        <v>0</v>
      </c>
      <c r="IWB124" t="s">
        <v>180</v>
      </c>
      <c r="IWC124" t="s">
        <v>47</v>
      </c>
      <c r="IWD124" t="s">
        <v>632</v>
      </c>
      <c r="IWE124" t="s">
        <v>262</v>
      </c>
      <c r="IWF124" t="s">
        <v>455</v>
      </c>
      <c r="IWG124">
        <f>IWG56</f>
        <v>0</v>
      </c>
      <c r="IWH124" t="s">
        <v>180</v>
      </c>
      <c r="IWI124" t="s">
        <v>47</v>
      </c>
      <c r="IWJ124" t="s">
        <v>632</v>
      </c>
      <c r="IWK124" t="s">
        <v>262</v>
      </c>
      <c r="IWL124" t="s">
        <v>455</v>
      </c>
      <c r="IWM124">
        <f>IWM56</f>
        <v>0</v>
      </c>
      <c r="IWN124" t="s">
        <v>180</v>
      </c>
      <c r="IWO124" t="s">
        <v>47</v>
      </c>
      <c r="IWP124" t="s">
        <v>632</v>
      </c>
      <c r="IWQ124" t="s">
        <v>262</v>
      </c>
      <c r="IWR124" t="s">
        <v>455</v>
      </c>
      <c r="IWS124">
        <f>IWS56</f>
        <v>0</v>
      </c>
      <c r="IWT124" t="s">
        <v>180</v>
      </c>
      <c r="IWU124" t="s">
        <v>47</v>
      </c>
      <c r="IWV124" t="s">
        <v>632</v>
      </c>
      <c r="IWW124" t="s">
        <v>262</v>
      </c>
      <c r="IWX124" t="s">
        <v>455</v>
      </c>
      <c r="IWY124">
        <f>IWY56</f>
        <v>0</v>
      </c>
      <c r="IWZ124" t="s">
        <v>180</v>
      </c>
      <c r="IXA124" t="s">
        <v>47</v>
      </c>
      <c r="IXB124" t="s">
        <v>632</v>
      </c>
      <c r="IXC124" t="s">
        <v>262</v>
      </c>
      <c r="IXD124" t="s">
        <v>455</v>
      </c>
      <c r="IXE124">
        <f>IXE56</f>
        <v>0</v>
      </c>
      <c r="IXF124" t="s">
        <v>180</v>
      </c>
      <c r="IXG124" t="s">
        <v>47</v>
      </c>
      <c r="IXH124" t="s">
        <v>632</v>
      </c>
      <c r="IXI124" t="s">
        <v>262</v>
      </c>
      <c r="IXJ124" t="s">
        <v>455</v>
      </c>
      <c r="IXK124">
        <f>IXK56</f>
        <v>0</v>
      </c>
      <c r="IXL124" t="s">
        <v>180</v>
      </c>
      <c r="IXM124" t="s">
        <v>47</v>
      </c>
      <c r="IXN124" t="s">
        <v>632</v>
      </c>
      <c r="IXO124" t="s">
        <v>262</v>
      </c>
      <c r="IXP124" t="s">
        <v>455</v>
      </c>
      <c r="IXQ124">
        <f>IXQ56</f>
        <v>0</v>
      </c>
      <c r="IXR124" t="s">
        <v>180</v>
      </c>
      <c r="IXS124" t="s">
        <v>47</v>
      </c>
      <c r="IXT124" t="s">
        <v>632</v>
      </c>
      <c r="IXU124" t="s">
        <v>262</v>
      </c>
      <c r="IXV124" t="s">
        <v>455</v>
      </c>
      <c r="IXW124">
        <f>IXW56</f>
        <v>0</v>
      </c>
      <c r="IXX124" t="s">
        <v>180</v>
      </c>
      <c r="IXY124" t="s">
        <v>47</v>
      </c>
      <c r="IXZ124" t="s">
        <v>632</v>
      </c>
      <c r="IYA124" t="s">
        <v>262</v>
      </c>
      <c r="IYB124" t="s">
        <v>455</v>
      </c>
      <c r="IYC124">
        <f>IYC56</f>
        <v>0</v>
      </c>
      <c r="IYD124" t="s">
        <v>180</v>
      </c>
      <c r="IYE124" t="s">
        <v>47</v>
      </c>
      <c r="IYF124" t="s">
        <v>632</v>
      </c>
      <c r="IYG124" t="s">
        <v>262</v>
      </c>
      <c r="IYH124" t="s">
        <v>455</v>
      </c>
      <c r="IYI124">
        <f>IYI56</f>
        <v>0</v>
      </c>
      <c r="IYJ124" t="s">
        <v>180</v>
      </c>
      <c r="IYK124" t="s">
        <v>47</v>
      </c>
      <c r="IYL124" t="s">
        <v>632</v>
      </c>
      <c r="IYM124" t="s">
        <v>262</v>
      </c>
      <c r="IYN124" t="s">
        <v>455</v>
      </c>
      <c r="IYO124">
        <f>IYO56</f>
        <v>0</v>
      </c>
      <c r="IYP124" t="s">
        <v>180</v>
      </c>
      <c r="IYQ124" t="s">
        <v>47</v>
      </c>
      <c r="IYR124" t="s">
        <v>632</v>
      </c>
      <c r="IYS124" t="s">
        <v>262</v>
      </c>
      <c r="IYT124" t="s">
        <v>455</v>
      </c>
      <c r="IYU124">
        <f>IYU56</f>
        <v>0</v>
      </c>
      <c r="IYV124" t="s">
        <v>180</v>
      </c>
      <c r="IYW124" t="s">
        <v>47</v>
      </c>
      <c r="IYX124" t="s">
        <v>632</v>
      </c>
      <c r="IYY124" t="s">
        <v>262</v>
      </c>
      <c r="IYZ124" t="s">
        <v>455</v>
      </c>
      <c r="IZA124">
        <f>IZA56</f>
        <v>0</v>
      </c>
      <c r="IZB124" t="s">
        <v>180</v>
      </c>
      <c r="IZC124" t="s">
        <v>47</v>
      </c>
      <c r="IZD124" t="s">
        <v>632</v>
      </c>
      <c r="IZE124" t="s">
        <v>262</v>
      </c>
      <c r="IZF124" t="s">
        <v>455</v>
      </c>
      <c r="IZG124">
        <f>IZG56</f>
        <v>0</v>
      </c>
      <c r="IZH124" t="s">
        <v>180</v>
      </c>
      <c r="IZI124" t="s">
        <v>47</v>
      </c>
      <c r="IZJ124" t="s">
        <v>632</v>
      </c>
      <c r="IZK124" t="s">
        <v>262</v>
      </c>
      <c r="IZL124" t="s">
        <v>455</v>
      </c>
      <c r="IZM124">
        <f>IZM56</f>
        <v>0</v>
      </c>
      <c r="IZN124" t="s">
        <v>180</v>
      </c>
      <c r="IZO124" t="s">
        <v>47</v>
      </c>
      <c r="IZP124" t="s">
        <v>632</v>
      </c>
      <c r="IZQ124" t="s">
        <v>262</v>
      </c>
      <c r="IZR124" t="s">
        <v>455</v>
      </c>
      <c r="IZS124">
        <f>IZS56</f>
        <v>0</v>
      </c>
      <c r="IZT124" t="s">
        <v>180</v>
      </c>
      <c r="IZU124" t="s">
        <v>47</v>
      </c>
      <c r="IZV124" t="s">
        <v>632</v>
      </c>
      <c r="IZW124" t="s">
        <v>262</v>
      </c>
      <c r="IZX124" t="s">
        <v>455</v>
      </c>
      <c r="IZY124">
        <f>IZY56</f>
        <v>0</v>
      </c>
      <c r="IZZ124" t="s">
        <v>180</v>
      </c>
      <c r="JAA124" t="s">
        <v>47</v>
      </c>
      <c r="JAB124" t="s">
        <v>632</v>
      </c>
      <c r="JAC124" t="s">
        <v>262</v>
      </c>
      <c r="JAD124" t="s">
        <v>455</v>
      </c>
      <c r="JAE124">
        <f>JAE56</f>
        <v>0</v>
      </c>
      <c r="JAF124" t="s">
        <v>180</v>
      </c>
      <c r="JAG124" t="s">
        <v>47</v>
      </c>
      <c r="JAH124" t="s">
        <v>632</v>
      </c>
      <c r="JAI124" t="s">
        <v>262</v>
      </c>
      <c r="JAJ124" t="s">
        <v>455</v>
      </c>
      <c r="JAK124">
        <f>JAK56</f>
        <v>0</v>
      </c>
      <c r="JAL124" t="s">
        <v>180</v>
      </c>
      <c r="JAM124" t="s">
        <v>47</v>
      </c>
      <c r="JAN124" t="s">
        <v>632</v>
      </c>
      <c r="JAO124" t="s">
        <v>262</v>
      </c>
      <c r="JAP124" t="s">
        <v>455</v>
      </c>
      <c r="JAQ124">
        <f>JAQ56</f>
        <v>0</v>
      </c>
      <c r="JAR124" t="s">
        <v>180</v>
      </c>
      <c r="JAS124" t="s">
        <v>47</v>
      </c>
      <c r="JAT124" t="s">
        <v>632</v>
      </c>
      <c r="JAU124" t="s">
        <v>262</v>
      </c>
      <c r="JAV124" t="s">
        <v>455</v>
      </c>
      <c r="JAW124">
        <f>JAW56</f>
        <v>0</v>
      </c>
      <c r="JAX124" t="s">
        <v>180</v>
      </c>
      <c r="JAY124" t="s">
        <v>47</v>
      </c>
      <c r="JAZ124" t="s">
        <v>632</v>
      </c>
      <c r="JBA124" t="s">
        <v>262</v>
      </c>
      <c r="JBB124" t="s">
        <v>455</v>
      </c>
      <c r="JBC124">
        <f>JBC56</f>
        <v>0</v>
      </c>
      <c r="JBD124" t="s">
        <v>180</v>
      </c>
      <c r="JBE124" t="s">
        <v>47</v>
      </c>
      <c r="JBF124" t="s">
        <v>632</v>
      </c>
      <c r="JBG124" t="s">
        <v>262</v>
      </c>
      <c r="JBH124" t="s">
        <v>455</v>
      </c>
      <c r="JBI124">
        <f>JBI56</f>
        <v>0</v>
      </c>
      <c r="JBJ124" t="s">
        <v>180</v>
      </c>
      <c r="JBK124" t="s">
        <v>47</v>
      </c>
      <c r="JBL124" t="s">
        <v>632</v>
      </c>
      <c r="JBM124" t="s">
        <v>262</v>
      </c>
      <c r="JBN124" t="s">
        <v>455</v>
      </c>
      <c r="JBO124">
        <f>JBO56</f>
        <v>0</v>
      </c>
      <c r="JBP124" t="s">
        <v>180</v>
      </c>
      <c r="JBQ124" t="s">
        <v>47</v>
      </c>
      <c r="JBR124" t="s">
        <v>632</v>
      </c>
      <c r="JBS124" t="s">
        <v>262</v>
      </c>
      <c r="JBT124" t="s">
        <v>455</v>
      </c>
      <c r="JBU124">
        <f>JBU56</f>
        <v>0</v>
      </c>
      <c r="JBV124" t="s">
        <v>180</v>
      </c>
      <c r="JBW124" t="s">
        <v>47</v>
      </c>
      <c r="JBX124" t="s">
        <v>632</v>
      </c>
      <c r="JBY124" t="s">
        <v>262</v>
      </c>
      <c r="JBZ124" t="s">
        <v>455</v>
      </c>
      <c r="JCA124">
        <f>JCA56</f>
        <v>0</v>
      </c>
      <c r="JCB124" t="s">
        <v>180</v>
      </c>
      <c r="JCC124" t="s">
        <v>47</v>
      </c>
      <c r="JCD124" t="s">
        <v>632</v>
      </c>
      <c r="JCE124" t="s">
        <v>262</v>
      </c>
      <c r="JCF124" t="s">
        <v>455</v>
      </c>
      <c r="JCG124">
        <f>JCG56</f>
        <v>0</v>
      </c>
      <c r="JCH124" t="s">
        <v>180</v>
      </c>
      <c r="JCI124" t="s">
        <v>47</v>
      </c>
      <c r="JCJ124" t="s">
        <v>632</v>
      </c>
      <c r="JCK124" t="s">
        <v>262</v>
      </c>
      <c r="JCL124" t="s">
        <v>455</v>
      </c>
      <c r="JCM124">
        <f>JCM56</f>
        <v>0</v>
      </c>
      <c r="JCN124" t="s">
        <v>180</v>
      </c>
      <c r="JCO124" t="s">
        <v>47</v>
      </c>
      <c r="JCP124" t="s">
        <v>632</v>
      </c>
      <c r="JCQ124" t="s">
        <v>262</v>
      </c>
      <c r="JCR124" t="s">
        <v>455</v>
      </c>
      <c r="JCS124">
        <f>JCS56</f>
        <v>0</v>
      </c>
      <c r="JCT124" t="s">
        <v>180</v>
      </c>
      <c r="JCU124" t="s">
        <v>47</v>
      </c>
      <c r="JCV124" t="s">
        <v>632</v>
      </c>
      <c r="JCW124" t="s">
        <v>262</v>
      </c>
      <c r="JCX124" t="s">
        <v>455</v>
      </c>
      <c r="JCY124">
        <f>JCY56</f>
        <v>0</v>
      </c>
      <c r="JCZ124" t="s">
        <v>180</v>
      </c>
      <c r="JDA124" t="s">
        <v>47</v>
      </c>
      <c r="JDB124" t="s">
        <v>632</v>
      </c>
      <c r="JDC124" t="s">
        <v>262</v>
      </c>
      <c r="JDD124" t="s">
        <v>455</v>
      </c>
      <c r="JDE124">
        <f>JDE56</f>
        <v>0</v>
      </c>
      <c r="JDF124" t="s">
        <v>180</v>
      </c>
      <c r="JDG124" t="s">
        <v>47</v>
      </c>
      <c r="JDH124" t="s">
        <v>632</v>
      </c>
      <c r="JDI124" t="s">
        <v>262</v>
      </c>
      <c r="JDJ124" t="s">
        <v>455</v>
      </c>
      <c r="JDK124">
        <f>JDK56</f>
        <v>0</v>
      </c>
      <c r="JDL124" t="s">
        <v>180</v>
      </c>
      <c r="JDM124" t="s">
        <v>47</v>
      </c>
      <c r="JDN124" t="s">
        <v>632</v>
      </c>
      <c r="JDO124" t="s">
        <v>262</v>
      </c>
      <c r="JDP124" t="s">
        <v>455</v>
      </c>
      <c r="JDQ124">
        <f>JDQ56</f>
        <v>0</v>
      </c>
      <c r="JDR124" t="s">
        <v>180</v>
      </c>
      <c r="JDS124" t="s">
        <v>47</v>
      </c>
      <c r="JDT124" t="s">
        <v>632</v>
      </c>
      <c r="JDU124" t="s">
        <v>262</v>
      </c>
      <c r="JDV124" t="s">
        <v>455</v>
      </c>
      <c r="JDW124">
        <f>JDW56</f>
        <v>0</v>
      </c>
      <c r="JDX124" t="s">
        <v>180</v>
      </c>
      <c r="JDY124" t="s">
        <v>47</v>
      </c>
      <c r="JDZ124" t="s">
        <v>632</v>
      </c>
      <c r="JEA124" t="s">
        <v>262</v>
      </c>
      <c r="JEB124" t="s">
        <v>455</v>
      </c>
      <c r="JEC124">
        <f>JEC56</f>
        <v>0</v>
      </c>
      <c r="JED124" t="s">
        <v>180</v>
      </c>
      <c r="JEE124" t="s">
        <v>47</v>
      </c>
      <c r="JEF124" t="s">
        <v>632</v>
      </c>
      <c r="JEG124" t="s">
        <v>262</v>
      </c>
      <c r="JEH124" t="s">
        <v>455</v>
      </c>
      <c r="JEI124">
        <f>JEI56</f>
        <v>0</v>
      </c>
      <c r="JEJ124" t="s">
        <v>180</v>
      </c>
      <c r="JEK124" t="s">
        <v>47</v>
      </c>
      <c r="JEL124" t="s">
        <v>632</v>
      </c>
      <c r="JEM124" t="s">
        <v>262</v>
      </c>
      <c r="JEN124" t="s">
        <v>455</v>
      </c>
      <c r="JEO124">
        <f>JEO56</f>
        <v>0</v>
      </c>
      <c r="JEP124" t="s">
        <v>180</v>
      </c>
      <c r="JEQ124" t="s">
        <v>47</v>
      </c>
      <c r="JER124" t="s">
        <v>632</v>
      </c>
      <c r="JES124" t="s">
        <v>262</v>
      </c>
      <c r="JET124" t="s">
        <v>455</v>
      </c>
      <c r="JEU124">
        <f>JEU56</f>
        <v>0</v>
      </c>
      <c r="JEV124" t="s">
        <v>180</v>
      </c>
      <c r="JEW124" t="s">
        <v>47</v>
      </c>
      <c r="JEX124" t="s">
        <v>632</v>
      </c>
      <c r="JEY124" t="s">
        <v>262</v>
      </c>
      <c r="JEZ124" t="s">
        <v>455</v>
      </c>
      <c r="JFA124">
        <f>JFA56</f>
        <v>0</v>
      </c>
      <c r="JFB124" t="s">
        <v>180</v>
      </c>
      <c r="JFC124" t="s">
        <v>47</v>
      </c>
      <c r="JFD124" t="s">
        <v>632</v>
      </c>
      <c r="JFE124" t="s">
        <v>262</v>
      </c>
      <c r="JFF124" t="s">
        <v>455</v>
      </c>
      <c r="JFG124">
        <f>JFG56</f>
        <v>0</v>
      </c>
      <c r="JFH124" t="s">
        <v>180</v>
      </c>
      <c r="JFI124" t="s">
        <v>47</v>
      </c>
      <c r="JFJ124" t="s">
        <v>632</v>
      </c>
      <c r="JFK124" t="s">
        <v>262</v>
      </c>
      <c r="JFL124" t="s">
        <v>455</v>
      </c>
      <c r="JFM124">
        <f>JFM56</f>
        <v>0</v>
      </c>
      <c r="JFN124" t="s">
        <v>180</v>
      </c>
      <c r="JFO124" t="s">
        <v>47</v>
      </c>
      <c r="JFP124" t="s">
        <v>632</v>
      </c>
      <c r="JFQ124" t="s">
        <v>262</v>
      </c>
      <c r="JFR124" t="s">
        <v>455</v>
      </c>
      <c r="JFS124">
        <f>JFS56</f>
        <v>0</v>
      </c>
      <c r="JFT124" t="s">
        <v>180</v>
      </c>
      <c r="JFU124" t="s">
        <v>47</v>
      </c>
      <c r="JFV124" t="s">
        <v>632</v>
      </c>
      <c r="JFW124" t="s">
        <v>262</v>
      </c>
      <c r="JFX124" t="s">
        <v>455</v>
      </c>
      <c r="JFY124">
        <f>JFY56</f>
        <v>0</v>
      </c>
      <c r="JFZ124" t="s">
        <v>180</v>
      </c>
      <c r="JGA124" t="s">
        <v>47</v>
      </c>
      <c r="JGB124" t="s">
        <v>632</v>
      </c>
      <c r="JGC124" t="s">
        <v>262</v>
      </c>
      <c r="JGD124" t="s">
        <v>455</v>
      </c>
      <c r="JGE124">
        <f>JGE56</f>
        <v>0</v>
      </c>
      <c r="JGF124" t="s">
        <v>180</v>
      </c>
      <c r="JGG124" t="s">
        <v>47</v>
      </c>
      <c r="JGH124" t="s">
        <v>632</v>
      </c>
      <c r="JGI124" t="s">
        <v>262</v>
      </c>
      <c r="JGJ124" t="s">
        <v>455</v>
      </c>
      <c r="JGK124">
        <f>JGK56</f>
        <v>0</v>
      </c>
      <c r="JGL124" t="s">
        <v>180</v>
      </c>
      <c r="JGM124" t="s">
        <v>47</v>
      </c>
      <c r="JGN124" t="s">
        <v>632</v>
      </c>
      <c r="JGO124" t="s">
        <v>262</v>
      </c>
      <c r="JGP124" t="s">
        <v>455</v>
      </c>
      <c r="JGQ124">
        <f>JGQ56</f>
        <v>0</v>
      </c>
      <c r="JGR124" t="s">
        <v>180</v>
      </c>
      <c r="JGS124" t="s">
        <v>47</v>
      </c>
      <c r="JGT124" t="s">
        <v>632</v>
      </c>
      <c r="JGU124" t="s">
        <v>262</v>
      </c>
      <c r="JGV124" t="s">
        <v>455</v>
      </c>
      <c r="JGW124">
        <f>JGW56</f>
        <v>0</v>
      </c>
      <c r="JGX124" t="s">
        <v>180</v>
      </c>
      <c r="JGY124" t="s">
        <v>47</v>
      </c>
      <c r="JGZ124" t="s">
        <v>632</v>
      </c>
      <c r="JHA124" t="s">
        <v>262</v>
      </c>
      <c r="JHB124" t="s">
        <v>455</v>
      </c>
      <c r="JHC124">
        <f>JHC56</f>
        <v>0</v>
      </c>
      <c r="JHD124" t="s">
        <v>180</v>
      </c>
      <c r="JHE124" t="s">
        <v>47</v>
      </c>
      <c r="JHF124" t="s">
        <v>632</v>
      </c>
      <c r="JHG124" t="s">
        <v>262</v>
      </c>
      <c r="JHH124" t="s">
        <v>455</v>
      </c>
      <c r="JHI124">
        <f>JHI56</f>
        <v>0</v>
      </c>
      <c r="JHJ124" t="s">
        <v>180</v>
      </c>
      <c r="JHK124" t="s">
        <v>47</v>
      </c>
      <c r="JHL124" t="s">
        <v>632</v>
      </c>
      <c r="JHM124" t="s">
        <v>262</v>
      </c>
      <c r="JHN124" t="s">
        <v>455</v>
      </c>
      <c r="JHO124">
        <f>JHO56</f>
        <v>0</v>
      </c>
      <c r="JHP124" t="s">
        <v>180</v>
      </c>
      <c r="JHQ124" t="s">
        <v>47</v>
      </c>
      <c r="JHR124" t="s">
        <v>632</v>
      </c>
      <c r="JHS124" t="s">
        <v>262</v>
      </c>
      <c r="JHT124" t="s">
        <v>455</v>
      </c>
      <c r="JHU124">
        <f>JHU56</f>
        <v>0</v>
      </c>
      <c r="JHV124" t="s">
        <v>180</v>
      </c>
      <c r="JHW124" t="s">
        <v>47</v>
      </c>
      <c r="JHX124" t="s">
        <v>632</v>
      </c>
      <c r="JHY124" t="s">
        <v>262</v>
      </c>
      <c r="JHZ124" t="s">
        <v>455</v>
      </c>
      <c r="JIA124">
        <f>JIA56</f>
        <v>0</v>
      </c>
      <c r="JIB124" t="s">
        <v>180</v>
      </c>
      <c r="JIC124" t="s">
        <v>47</v>
      </c>
      <c r="JID124" t="s">
        <v>632</v>
      </c>
      <c r="JIE124" t="s">
        <v>262</v>
      </c>
      <c r="JIF124" t="s">
        <v>455</v>
      </c>
      <c r="JIG124">
        <f>JIG56</f>
        <v>0</v>
      </c>
      <c r="JIH124" t="s">
        <v>180</v>
      </c>
      <c r="JII124" t="s">
        <v>47</v>
      </c>
      <c r="JIJ124" t="s">
        <v>632</v>
      </c>
      <c r="JIK124" t="s">
        <v>262</v>
      </c>
      <c r="JIL124" t="s">
        <v>455</v>
      </c>
      <c r="JIM124">
        <f>JIM56</f>
        <v>0</v>
      </c>
      <c r="JIN124" t="s">
        <v>180</v>
      </c>
      <c r="JIO124" t="s">
        <v>47</v>
      </c>
      <c r="JIP124" t="s">
        <v>632</v>
      </c>
      <c r="JIQ124" t="s">
        <v>262</v>
      </c>
      <c r="JIR124" t="s">
        <v>455</v>
      </c>
      <c r="JIS124">
        <f>JIS56</f>
        <v>0</v>
      </c>
      <c r="JIT124" t="s">
        <v>180</v>
      </c>
      <c r="JIU124" t="s">
        <v>47</v>
      </c>
      <c r="JIV124" t="s">
        <v>632</v>
      </c>
      <c r="JIW124" t="s">
        <v>262</v>
      </c>
      <c r="JIX124" t="s">
        <v>455</v>
      </c>
      <c r="JIY124">
        <f>JIY56</f>
        <v>0</v>
      </c>
      <c r="JIZ124" t="s">
        <v>180</v>
      </c>
      <c r="JJA124" t="s">
        <v>47</v>
      </c>
      <c r="JJB124" t="s">
        <v>632</v>
      </c>
      <c r="JJC124" t="s">
        <v>262</v>
      </c>
      <c r="JJD124" t="s">
        <v>455</v>
      </c>
      <c r="JJE124">
        <f>JJE56</f>
        <v>0</v>
      </c>
      <c r="JJF124" t="s">
        <v>180</v>
      </c>
      <c r="JJG124" t="s">
        <v>47</v>
      </c>
      <c r="JJH124" t="s">
        <v>632</v>
      </c>
      <c r="JJI124" t="s">
        <v>262</v>
      </c>
      <c r="JJJ124" t="s">
        <v>455</v>
      </c>
      <c r="JJK124">
        <f>JJK56</f>
        <v>0</v>
      </c>
      <c r="JJL124" t="s">
        <v>180</v>
      </c>
      <c r="JJM124" t="s">
        <v>47</v>
      </c>
      <c r="JJN124" t="s">
        <v>632</v>
      </c>
      <c r="JJO124" t="s">
        <v>262</v>
      </c>
      <c r="JJP124" t="s">
        <v>455</v>
      </c>
      <c r="JJQ124">
        <f>JJQ56</f>
        <v>0</v>
      </c>
      <c r="JJR124" t="s">
        <v>180</v>
      </c>
      <c r="JJS124" t="s">
        <v>47</v>
      </c>
      <c r="JJT124" t="s">
        <v>632</v>
      </c>
      <c r="JJU124" t="s">
        <v>262</v>
      </c>
      <c r="JJV124" t="s">
        <v>455</v>
      </c>
      <c r="JJW124">
        <f>JJW56</f>
        <v>0</v>
      </c>
      <c r="JJX124" t="s">
        <v>180</v>
      </c>
      <c r="JJY124" t="s">
        <v>47</v>
      </c>
      <c r="JJZ124" t="s">
        <v>632</v>
      </c>
      <c r="JKA124" t="s">
        <v>262</v>
      </c>
      <c r="JKB124" t="s">
        <v>455</v>
      </c>
      <c r="JKC124">
        <f>JKC56</f>
        <v>0</v>
      </c>
      <c r="JKD124" t="s">
        <v>180</v>
      </c>
      <c r="JKE124" t="s">
        <v>47</v>
      </c>
      <c r="JKF124" t="s">
        <v>632</v>
      </c>
      <c r="JKG124" t="s">
        <v>262</v>
      </c>
      <c r="JKH124" t="s">
        <v>455</v>
      </c>
      <c r="JKI124">
        <f>JKI56</f>
        <v>0</v>
      </c>
      <c r="JKJ124" t="s">
        <v>180</v>
      </c>
      <c r="JKK124" t="s">
        <v>47</v>
      </c>
      <c r="JKL124" t="s">
        <v>632</v>
      </c>
      <c r="JKM124" t="s">
        <v>262</v>
      </c>
      <c r="JKN124" t="s">
        <v>455</v>
      </c>
      <c r="JKO124">
        <f>JKO56</f>
        <v>0</v>
      </c>
      <c r="JKP124" t="s">
        <v>180</v>
      </c>
      <c r="JKQ124" t="s">
        <v>47</v>
      </c>
      <c r="JKR124" t="s">
        <v>632</v>
      </c>
      <c r="JKS124" t="s">
        <v>262</v>
      </c>
      <c r="JKT124" t="s">
        <v>455</v>
      </c>
      <c r="JKU124">
        <f>JKU56</f>
        <v>0</v>
      </c>
      <c r="JKV124" t="s">
        <v>180</v>
      </c>
      <c r="JKW124" t="s">
        <v>47</v>
      </c>
      <c r="JKX124" t="s">
        <v>632</v>
      </c>
      <c r="JKY124" t="s">
        <v>262</v>
      </c>
      <c r="JKZ124" t="s">
        <v>455</v>
      </c>
      <c r="JLA124">
        <f>JLA56</f>
        <v>0</v>
      </c>
      <c r="JLB124" t="s">
        <v>180</v>
      </c>
      <c r="JLC124" t="s">
        <v>47</v>
      </c>
      <c r="JLD124" t="s">
        <v>632</v>
      </c>
      <c r="JLE124" t="s">
        <v>262</v>
      </c>
      <c r="JLF124" t="s">
        <v>455</v>
      </c>
      <c r="JLG124">
        <f>JLG56</f>
        <v>0</v>
      </c>
      <c r="JLH124" t="s">
        <v>180</v>
      </c>
      <c r="JLI124" t="s">
        <v>47</v>
      </c>
      <c r="JLJ124" t="s">
        <v>632</v>
      </c>
      <c r="JLK124" t="s">
        <v>262</v>
      </c>
      <c r="JLL124" t="s">
        <v>455</v>
      </c>
      <c r="JLM124">
        <f>JLM56</f>
        <v>0</v>
      </c>
      <c r="JLN124" t="s">
        <v>180</v>
      </c>
      <c r="JLO124" t="s">
        <v>47</v>
      </c>
      <c r="JLP124" t="s">
        <v>632</v>
      </c>
      <c r="JLQ124" t="s">
        <v>262</v>
      </c>
      <c r="JLR124" t="s">
        <v>455</v>
      </c>
      <c r="JLS124">
        <f>JLS56</f>
        <v>0</v>
      </c>
      <c r="JLT124" t="s">
        <v>180</v>
      </c>
      <c r="JLU124" t="s">
        <v>47</v>
      </c>
      <c r="JLV124" t="s">
        <v>632</v>
      </c>
      <c r="JLW124" t="s">
        <v>262</v>
      </c>
      <c r="JLX124" t="s">
        <v>455</v>
      </c>
      <c r="JLY124">
        <f>JLY56</f>
        <v>0</v>
      </c>
      <c r="JLZ124" t="s">
        <v>180</v>
      </c>
      <c r="JMA124" t="s">
        <v>47</v>
      </c>
      <c r="JMB124" t="s">
        <v>632</v>
      </c>
      <c r="JMC124" t="s">
        <v>262</v>
      </c>
      <c r="JMD124" t="s">
        <v>455</v>
      </c>
      <c r="JME124">
        <f>JME56</f>
        <v>0</v>
      </c>
      <c r="JMF124" t="s">
        <v>180</v>
      </c>
      <c r="JMG124" t="s">
        <v>47</v>
      </c>
      <c r="JMH124" t="s">
        <v>632</v>
      </c>
      <c r="JMI124" t="s">
        <v>262</v>
      </c>
      <c r="JMJ124" t="s">
        <v>455</v>
      </c>
      <c r="JMK124">
        <f>JMK56</f>
        <v>0</v>
      </c>
      <c r="JML124" t="s">
        <v>180</v>
      </c>
      <c r="JMM124" t="s">
        <v>47</v>
      </c>
      <c r="JMN124" t="s">
        <v>632</v>
      </c>
      <c r="JMO124" t="s">
        <v>262</v>
      </c>
      <c r="JMP124" t="s">
        <v>455</v>
      </c>
      <c r="JMQ124">
        <f>JMQ56</f>
        <v>0</v>
      </c>
      <c r="JMR124" t="s">
        <v>180</v>
      </c>
      <c r="JMS124" t="s">
        <v>47</v>
      </c>
      <c r="JMT124" t="s">
        <v>632</v>
      </c>
      <c r="JMU124" t="s">
        <v>262</v>
      </c>
      <c r="JMV124" t="s">
        <v>455</v>
      </c>
      <c r="JMW124">
        <f>JMW56</f>
        <v>0</v>
      </c>
      <c r="JMX124" t="s">
        <v>180</v>
      </c>
      <c r="JMY124" t="s">
        <v>47</v>
      </c>
      <c r="JMZ124" t="s">
        <v>632</v>
      </c>
      <c r="JNA124" t="s">
        <v>262</v>
      </c>
      <c r="JNB124" t="s">
        <v>455</v>
      </c>
      <c r="JNC124">
        <f>JNC56</f>
        <v>0</v>
      </c>
      <c r="JND124" t="s">
        <v>180</v>
      </c>
      <c r="JNE124" t="s">
        <v>47</v>
      </c>
      <c r="JNF124" t="s">
        <v>632</v>
      </c>
      <c r="JNG124" t="s">
        <v>262</v>
      </c>
      <c r="JNH124" t="s">
        <v>455</v>
      </c>
      <c r="JNI124">
        <f>JNI56</f>
        <v>0</v>
      </c>
      <c r="JNJ124" t="s">
        <v>180</v>
      </c>
      <c r="JNK124" t="s">
        <v>47</v>
      </c>
      <c r="JNL124" t="s">
        <v>632</v>
      </c>
      <c r="JNM124" t="s">
        <v>262</v>
      </c>
      <c r="JNN124" t="s">
        <v>455</v>
      </c>
      <c r="JNO124">
        <f>JNO56</f>
        <v>0</v>
      </c>
      <c r="JNP124" t="s">
        <v>180</v>
      </c>
      <c r="JNQ124" t="s">
        <v>47</v>
      </c>
      <c r="JNR124" t="s">
        <v>632</v>
      </c>
      <c r="JNS124" t="s">
        <v>262</v>
      </c>
      <c r="JNT124" t="s">
        <v>455</v>
      </c>
      <c r="JNU124">
        <f>JNU56</f>
        <v>0</v>
      </c>
      <c r="JNV124" t="s">
        <v>180</v>
      </c>
      <c r="JNW124" t="s">
        <v>47</v>
      </c>
      <c r="JNX124" t="s">
        <v>632</v>
      </c>
      <c r="JNY124" t="s">
        <v>262</v>
      </c>
      <c r="JNZ124" t="s">
        <v>455</v>
      </c>
      <c r="JOA124">
        <f>JOA56</f>
        <v>0</v>
      </c>
      <c r="JOB124" t="s">
        <v>180</v>
      </c>
      <c r="JOC124" t="s">
        <v>47</v>
      </c>
      <c r="JOD124" t="s">
        <v>632</v>
      </c>
      <c r="JOE124" t="s">
        <v>262</v>
      </c>
      <c r="JOF124" t="s">
        <v>455</v>
      </c>
      <c r="JOG124">
        <f>JOG56</f>
        <v>0</v>
      </c>
      <c r="JOH124" t="s">
        <v>180</v>
      </c>
      <c r="JOI124" t="s">
        <v>47</v>
      </c>
      <c r="JOJ124" t="s">
        <v>632</v>
      </c>
      <c r="JOK124" t="s">
        <v>262</v>
      </c>
      <c r="JOL124" t="s">
        <v>455</v>
      </c>
      <c r="JOM124">
        <f>JOM56</f>
        <v>0</v>
      </c>
      <c r="JON124" t="s">
        <v>180</v>
      </c>
      <c r="JOO124" t="s">
        <v>47</v>
      </c>
      <c r="JOP124" t="s">
        <v>632</v>
      </c>
      <c r="JOQ124" t="s">
        <v>262</v>
      </c>
      <c r="JOR124" t="s">
        <v>455</v>
      </c>
      <c r="JOS124">
        <f>JOS56</f>
        <v>0</v>
      </c>
      <c r="JOT124" t="s">
        <v>180</v>
      </c>
      <c r="JOU124" t="s">
        <v>47</v>
      </c>
      <c r="JOV124" t="s">
        <v>632</v>
      </c>
      <c r="JOW124" t="s">
        <v>262</v>
      </c>
      <c r="JOX124" t="s">
        <v>455</v>
      </c>
      <c r="JOY124">
        <f>JOY56</f>
        <v>0</v>
      </c>
      <c r="JOZ124" t="s">
        <v>180</v>
      </c>
      <c r="JPA124" t="s">
        <v>47</v>
      </c>
      <c r="JPB124" t="s">
        <v>632</v>
      </c>
      <c r="JPC124" t="s">
        <v>262</v>
      </c>
      <c r="JPD124" t="s">
        <v>455</v>
      </c>
      <c r="JPE124">
        <f>JPE56</f>
        <v>0</v>
      </c>
      <c r="JPF124" t="s">
        <v>180</v>
      </c>
      <c r="JPG124" t="s">
        <v>47</v>
      </c>
      <c r="JPH124" t="s">
        <v>632</v>
      </c>
      <c r="JPI124" t="s">
        <v>262</v>
      </c>
      <c r="JPJ124" t="s">
        <v>455</v>
      </c>
      <c r="JPK124">
        <f>JPK56</f>
        <v>0</v>
      </c>
      <c r="JPL124" t="s">
        <v>180</v>
      </c>
      <c r="JPM124" t="s">
        <v>47</v>
      </c>
      <c r="JPN124" t="s">
        <v>632</v>
      </c>
      <c r="JPO124" t="s">
        <v>262</v>
      </c>
      <c r="JPP124" t="s">
        <v>455</v>
      </c>
      <c r="JPQ124">
        <f>JPQ56</f>
        <v>0</v>
      </c>
      <c r="JPR124" t="s">
        <v>180</v>
      </c>
      <c r="JPS124" t="s">
        <v>47</v>
      </c>
      <c r="JPT124" t="s">
        <v>632</v>
      </c>
      <c r="JPU124" t="s">
        <v>262</v>
      </c>
      <c r="JPV124" t="s">
        <v>455</v>
      </c>
      <c r="JPW124">
        <f>JPW56</f>
        <v>0</v>
      </c>
      <c r="JPX124" t="s">
        <v>180</v>
      </c>
      <c r="JPY124" t="s">
        <v>47</v>
      </c>
      <c r="JPZ124" t="s">
        <v>632</v>
      </c>
      <c r="JQA124" t="s">
        <v>262</v>
      </c>
      <c r="JQB124" t="s">
        <v>455</v>
      </c>
      <c r="JQC124">
        <f>JQC56</f>
        <v>0</v>
      </c>
      <c r="JQD124" t="s">
        <v>180</v>
      </c>
      <c r="JQE124" t="s">
        <v>47</v>
      </c>
      <c r="JQF124" t="s">
        <v>632</v>
      </c>
      <c r="JQG124" t="s">
        <v>262</v>
      </c>
      <c r="JQH124" t="s">
        <v>455</v>
      </c>
      <c r="JQI124">
        <f>JQI56</f>
        <v>0</v>
      </c>
      <c r="JQJ124" t="s">
        <v>180</v>
      </c>
      <c r="JQK124" t="s">
        <v>47</v>
      </c>
      <c r="JQL124" t="s">
        <v>632</v>
      </c>
      <c r="JQM124" t="s">
        <v>262</v>
      </c>
      <c r="JQN124" t="s">
        <v>455</v>
      </c>
      <c r="JQO124">
        <f>JQO56</f>
        <v>0</v>
      </c>
      <c r="JQP124" t="s">
        <v>180</v>
      </c>
      <c r="JQQ124" t="s">
        <v>47</v>
      </c>
      <c r="JQR124" t="s">
        <v>632</v>
      </c>
      <c r="JQS124" t="s">
        <v>262</v>
      </c>
      <c r="JQT124" t="s">
        <v>455</v>
      </c>
      <c r="JQU124">
        <f>JQU56</f>
        <v>0</v>
      </c>
      <c r="JQV124" t="s">
        <v>180</v>
      </c>
      <c r="JQW124" t="s">
        <v>47</v>
      </c>
      <c r="JQX124" t="s">
        <v>632</v>
      </c>
      <c r="JQY124" t="s">
        <v>262</v>
      </c>
      <c r="JQZ124" t="s">
        <v>455</v>
      </c>
      <c r="JRA124">
        <f>JRA56</f>
        <v>0</v>
      </c>
      <c r="JRB124" t="s">
        <v>180</v>
      </c>
      <c r="JRC124" t="s">
        <v>47</v>
      </c>
      <c r="JRD124" t="s">
        <v>632</v>
      </c>
      <c r="JRE124" t="s">
        <v>262</v>
      </c>
      <c r="JRF124" t="s">
        <v>455</v>
      </c>
      <c r="JRG124">
        <f>JRG56</f>
        <v>0</v>
      </c>
      <c r="JRH124" t="s">
        <v>180</v>
      </c>
      <c r="JRI124" t="s">
        <v>47</v>
      </c>
      <c r="JRJ124" t="s">
        <v>632</v>
      </c>
      <c r="JRK124" t="s">
        <v>262</v>
      </c>
      <c r="JRL124" t="s">
        <v>455</v>
      </c>
      <c r="JRM124">
        <f>JRM56</f>
        <v>0</v>
      </c>
      <c r="JRN124" t="s">
        <v>180</v>
      </c>
      <c r="JRO124" t="s">
        <v>47</v>
      </c>
      <c r="JRP124" t="s">
        <v>632</v>
      </c>
      <c r="JRQ124" t="s">
        <v>262</v>
      </c>
      <c r="JRR124" t="s">
        <v>455</v>
      </c>
      <c r="JRS124">
        <f>JRS56</f>
        <v>0</v>
      </c>
      <c r="JRT124" t="s">
        <v>180</v>
      </c>
      <c r="JRU124" t="s">
        <v>47</v>
      </c>
      <c r="JRV124" t="s">
        <v>632</v>
      </c>
      <c r="JRW124" t="s">
        <v>262</v>
      </c>
      <c r="JRX124" t="s">
        <v>455</v>
      </c>
      <c r="JRY124">
        <f>JRY56</f>
        <v>0</v>
      </c>
      <c r="JRZ124" t="s">
        <v>180</v>
      </c>
      <c r="JSA124" t="s">
        <v>47</v>
      </c>
      <c r="JSB124" t="s">
        <v>632</v>
      </c>
      <c r="JSC124" t="s">
        <v>262</v>
      </c>
      <c r="JSD124" t="s">
        <v>455</v>
      </c>
      <c r="JSE124">
        <f>JSE56</f>
        <v>0</v>
      </c>
      <c r="JSF124" t="s">
        <v>180</v>
      </c>
      <c r="JSG124" t="s">
        <v>47</v>
      </c>
      <c r="JSH124" t="s">
        <v>632</v>
      </c>
      <c r="JSI124" t="s">
        <v>262</v>
      </c>
      <c r="JSJ124" t="s">
        <v>455</v>
      </c>
      <c r="JSK124">
        <f>JSK56</f>
        <v>0</v>
      </c>
      <c r="JSL124" t="s">
        <v>180</v>
      </c>
      <c r="JSM124" t="s">
        <v>47</v>
      </c>
      <c r="JSN124" t="s">
        <v>632</v>
      </c>
      <c r="JSO124" t="s">
        <v>262</v>
      </c>
      <c r="JSP124" t="s">
        <v>455</v>
      </c>
      <c r="JSQ124">
        <f>JSQ56</f>
        <v>0</v>
      </c>
      <c r="JSR124" t="s">
        <v>180</v>
      </c>
      <c r="JSS124" t="s">
        <v>47</v>
      </c>
      <c r="JST124" t="s">
        <v>632</v>
      </c>
      <c r="JSU124" t="s">
        <v>262</v>
      </c>
      <c r="JSV124" t="s">
        <v>455</v>
      </c>
      <c r="JSW124">
        <f>JSW56</f>
        <v>0</v>
      </c>
      <c r="JSX124" t="s">
        <v>180</v>
      </c>
      <c r="JSY124" t="s">
        <v>47</v>
      </c>
      <c r="JSZ124" t="s">
        <v>632</v>
      </c>
      <c r="JTA124" t="s">
        <v>262</v>
      </c>
      <c r="JTB124" t="s">
        <v>455</v>
      </c>
      <c r="JTC124">
        <f>JTC56</f>
        <v>0</v>
      </c>
      <c r="JTD124" t="s">
        <v>180</v>
      </c>
      <c r="JTE124" t="s">
        <v>47</v>
      </c>
      <c r="JTF124" t="s">
        <v>632</v>
      </c>
      <c r="JTG124" t="s">
        <v>262</v>
      </c>
      <c r="JTH124" t="s">
        <v>455</v>
      </c>
      <c r="JTI124">
        <f>JTI56</f>
        <v>0</v>
      </c>
      <c r="JTJ124" t="s">
        <v>180</v>
      </c>
      <c r="JTK124" t="s">
        <v>47</v>
      </c>
      <c r="JTL124" t="s">
        <v>632</v>
      </c>
      <c r="JTM124" t="s">
        <v>262</v>
      </c>
      <c r="JTN124" t="s">
        <v>455</v>
      </c>
      <c r="JTO124">
        <f>JTO56</f>
        <v>0</v>
      </c>
      <c r="JTP124" t="s">
        <v>180</v>
      </c>
      <c r="JTQ124" t="s">
        <v>47</v>
      </c>
      <c r="JTR124" t="s">
        <v>632</v>
      </c>
      <c r="JTS124" t="s">
        <v>262</v>
      </c>
      <c r="JTT124" t="s">
        <v>455</v>
      </c>
      <c r="JTU124">
        <f>JTU56</f>
        <v>0</v>
      </c>
      <c r="JTV124" t="s">
        <v>180</v>
      </c>
      <c r="JTW124" t="s">
        <v>47</v>
      </c>
      <c r="JTX124" t="s">
        <v>632</v>
      </c>
      <c r="JTY124" t="s">
        <v>262</v>
      </c>
      <c r="JTZ124" t="s">
        <v>455</v>
      </c>
      <c r="JUA124">
        <f>JUA56</f>
        <v>0</v>
      </c>
      <c r="JUB124" t="s">
        <v>180</v>
      </c>
      <c r="JUC124" t="s">
        <v>47</v>
      </c>
      <c r="JUD124" t="s">
        <v>632</v>
      </c>
      <c r="JUE124" t="s">
        <v>262</v>
      </c>
      <c r="JUF124" t="s">
        <v>455</v>
      </c>
      <c r="JUG124">
        <f>JUG56</f>
        <v>0</v>
      </c>
      <c r="JUH124" t="s">
        <v>180</v>
      </c>
      <c r="JUI124" t="s">
        <v>47</v>
      </c>
      <c r="JUJ124" t="s">
        <v>632</v>
      </c>
      <c r="JUK124" t="s">
        <v>262</v>
      </c>
      <c r="JUL124" t="s">
        <v>455</v>
      </c>
      <c r="JUM124">
        <f>JUM56</f>
        <v>0</v>
      </c>
      <c r="JUN124" t="s">
        <v>180</v>
      </c>
      <c r="JUO124" t="s">
        <v>47</v>
      </c>
      <c r="JUP124" t="s">
        <v>632</v>
      </c>
      <c r="JUQ124" t="s">
        <v>262</v>
      </c>
      <c r="JUR124" t="s">
        <v>455</v>
      </c>
      <c r="JUS124">
        <f>JUS56</f>
        <v>0</v>
      </c>
      <c r="JUT124" t="s">
        <v>180</v>
      </c>
      <c r="JUU124" t="s">
        <v>47</v>
      </c>
      <c r="JUV124" t="s">
        <v>632</v>
      </c>
      <c r="JUW124" t="s">
        <v>262</v>
      </c>
      <c r="JUX124" t="s">
        <v>455</v>
      </c>
      <c r="JUY124">
        <f>JUY56</f>
        <v>0</v>
      </c>
      <c r="JUZ124" t="s">
        <v>180</v>
      </c>
      <c r="JVA124" t="s">
        <v>47</v>
      </c>
      <c r="JVB124" t="s">
        <v>632</v>
      </c>
      <c r="JVC124" t="s">
        <v>262</v>
      </c>
      <c r="JVD124" t="s">
        <v>455</v>
      </c>
      <c r="JVE124">
        <f>JVE56</f>
        <v>0</v>
      </c>
      <c r="JVF124" t="s">
        <v>180</v>
      </c>
      <c r="JVG124" t="s">
        <v>47</v>
      </c>
      <c r="JVH124" t="s">
        <v>632</v>
      </c>
      <c r="JVI124" t="s">
        <v>262</v>
      </c>
      <c r="JVJ124" t="s">
        <v>455</v>
      </c>
      <c r="JVK124">
        <f>JVK56</f>
        <v>0</v>
      </c>
      <c r="JVL124" t="s">
        <v>180</v>
      </c>
      <c r="JVM124" t="s">
        <v>47</v>
      </c>
      <c r="JVN124" t="s">
        <v>632</v>
      </c>
      <c r="JVO124" t="s">
        <v>262</v>
      </c>
      <c r="JVP124" t="s">
        <v>455</v>
      </c>
      <c r="JVQ124">
        <f>JVQ56</f>
        <v>0</v>
      </c>
      <c r="JVR124" t="s">
        <v>180</v>
      </c>
      <c r="JVS124" t="s">
        <v>47</v>
      </c>
      <c r="JVT124" t="s">
        <v>632</v>
      </c>
      <c r="JVU124" t="s">
        <v>262</v>
      </c>
      <c r="JVV124" t="s">
        <v>455</v>
      </c>
      <c r="JVW124">
        <f>JVW56</f>
        <v>0</v>
      </c>
      <c r="JVX124" t="s">
        <v>180</v>
      </c>
      <c r="JVY124" t="s">
        <v>47</v>
      </c>
      <c r="JVZ124" t="s">
        <v>632</v>
      </c>
      <c r="JWA124" t="s">
        <v>262</v>
      </c>
      <c r="JWB124" t="s">
        <v>455</v>
      </c>
      <c r="JWC124">
        <f>JWC56</f>
        <v>0</v>
      </c>
      <c r="JWD124" t="s">
        <v>180</v>
      </c>
      <c r="JWE124" t="s">
        <v>47</v>
      </c>
      <c r="JWF124" t="s">
        <v>632</v>
      </c>
      <c r="JWG124" t="s">
        <v>262</v>
      </c>
      <c r="JWH124" t="s">
        <v>455</v>
      </c>
      <c r="JWI124">
        <f>JWI56</f>
        <v>0</v>
      </c>
      <c r="JWJ124" t="s">
        <v>180</v>
      </c>
      <c r="JWK124" t="s">
        <v>47</v>
      </c>
      <c r="JWL124" t="s">
        <v>632</v>
      </c>
      <c r="JWM124" t="s">
        <v>262</v>
      </c>
      <c r="JWN124" t="s">
        <v>455</v>
      </c>
      <c r="JWO124">
        <f>JWO56</f>
        <v>0</v>
      </c>
      <c r="JWP124" t="s">
        <v>180</v>
      </c>
      <c r="JWQ124" t="s">
        <v>47</v>
      </c>
      <c r="JWR124" t="s">
        <v>632</v>
      </c>
      <c r="JWS124" t="s">
        <v>262</v>
      </c>
      <c r="JWT124" t="s">
        <v>455</v>
      </c>
      <c r="JWU124">
        <f>JWU56</f>
        <v>0</v>
      </c>
      <c r="JWV124" t="s">
        <v>180</v>
      </c>
      <c r="JWW124" t="s">
        <v>47</v>
      </c>
      <c r="JWX124" t="s">
        <v>632</v>
      </c>
      <c r="JWY124" t="s">
        <v>262</v>
      </c>
      <c r="JWZ124" t="s">
        <v>455</v>
      </c>
      <c r="JXA124">
        <f>JXA56</f>
        <v>0</v>
      </c>
      <c r="JXB124" t="s">
        <v>180</v>
      </c>
      <c r="JXC124" t="s">
        <v>47</v>
      </c>
      <c r="JXD124" t="s">
        <v>632</v>
      </c>
      <c r="JXE124" t="s">
        <v>262</v>
      </c>
      <c r="JXF124" t="s">
        <v>455</v>
      </c>
      <c r="JXG124">
        <f>JXG56</f>
        <v>0</v>
      </c>
      <c r="JXH124" t="s">
        <v>180</v>
      </c>
      <c r="JXI124" t="s">
        <v>47</v>
      </c>
      <c r="JXJ124" t="s">
        <v>632</v>
      </c>
      <c r="JXK124" t="s">
        <v>262</v>
      </c>
      <c r="JXL124" t="s">
        <v>455</v>
      </c>
      <c r="JXM124">
        <f>JXM56</f>
        <v>0</v>
      </c>
      <c r="JXN124" t="s">
        <v>180</v>
      </c>
      <c r="JXO124" t="s">
        <v>47</v>
      </c>
      <c r="JXP124" t="s">
        <v>632</v>
      </c>
      <c r="JXQ124" t="s">
        <v>262</v>
      </c>
      <c r="JXR124" t="s">
        <v>455</v>
      </c>
      <c r="JXS124">
        <f>JXS56</f>
        <v>0</v>
      </c>
      <c r="JXT124" t="s">
        <v>180</v>
      </c>
      <c r="JXU124" t="s">
        <v>47</v>
      </c>
      <c r="JXV124" t="s">
        <v>632</v>
      </c>
      <c r="JXW124" t="s">
        <v>262</v>
      </c>
      <c r="JXX124" t="s">
        <v>455</v>
      </c>
      <c r="JXY124">
        <f>JXY56</f>
        <v>0</v>
      </c>
      <c r="JXZ124" t="s">
        <v>180</v>
      </c>
      <c r="JYA124" t="s">
        <v>47</v>
      </c>
      <c r="JYB124" t="s">
        <v>632</v>
      </c>
      <c r="JYC124" t="s">
        <v>262</v>
      </c>
      <c r="JYD124" t="s">
        <v>455</v>
      </c>
      <c r="JYE124">
        <f>JYE56</f>
        <v>0</v>
      </c>
      <c r="JYF124" t="s">
        <v>180</v>
      </c>
      <c r="JYG124" t="s">
        <v>47</v>
      </c>
      <c r="JYH124" t="s">
        <v>632</v>
      </c>
      <c r="JYI124" t="s">
        <v>262</v>
      </c>
      <c r="JYJ124" t="s">
        <v>455</v>
      </c>
      <c r="JYK124">
        <f>JYK56</f>
        <v>0</v>
      </c>
      <c r="JYL124" t="s">
        <v>180</v>
      </c>
      <c r="JYM124" t="s">
        <v>47</v>
      </c>
      <c r="JYN124" t="s">
        <v>632</v>
      </c>
      <c r="JYO124" t="s">
        <v>262</v>
      </c>
      <c r="JYP124" t="s">
        <v>455</v>
      </c>
      <c r="JYQ124">
        <f>JYQ56</f>
        <v>0</v>
      </c>
      <c r="JYR124" t="s">
        <v>180</v>
      </c>
      <c r="JYS124" t="s">
        <v>47</v>
      </c>
      <c r="JYT124" t="s">
        <v>632</v>
      </c>
      <c r="JYU124" t="s">
        <v>262</v>
      </c>
      <c r="JYV124" t="s">
        <v>455</v>
      </c>
      <c r="JYW124">
        <f>JYW56</f>
        <v>0</v>
      </c>
      <c r="JYX124" t="s">
        <v>180</v>
      </c>
      <c r="JYY124" t="s">
        <v>47</v>
      </c>
      <c r="JYZ124" t="s">
        <v>632</v>
      </c>
      <c r="JZA124" t="s">
        <v>262</v>
      </c>
      <c r="JZB124" t="s">
        <v>455</v>
      </c>
      <c r="JZC124">
        <f>JZC56</f>
        <v>0</v>
      </c>
      <c r="JZD124" t="s">
        <v>180</v>
      </c>
      <c r="JZE124" t="s">
        <v>47</v>
      </c>
      <c r="JZF124" t="s">
        <v>632</v>
      </c>
      <c r="JZG124" t="s">
        <v>262</v>
      </c>
      <c r="JZH124" t="s">
        <v>455</v>
      </c>
      <c r="JZI124">
        <f>JZI56</f>
        <v>0</v>
      </c>
      <c r="JZJ124" t="s">
        <v>180</v>
      </c>
      <c r="JZK124" t="s">
        <v>47</v>
      </c>
      <c r="JZL124" t="s">
        <v>632</v>
      </c>
      <c r="JZM124" t="s">
        <v>262</v>
      </c>
      <c r="JZN124" t="s">
        <v>455</v>
      </c>
      <c r="JZO124">
        <f>JZO56</f>
        <v>0</v>
      </c>
      <c r="JZP124" t="s">
        <v>180</v>
      </c>
      <c r="JZQ124" t="s">
        <v>47</v>
      </c>
      <c r="JZR124" t="s">
        <v>632</v>
      </c>
      <c r="JZS124" t="s">
        <v>262</v>
      </c>
      <c r="JZT124" t="s">
        <v>455</v>
      </c>
      <c r="JZU124">
        <f>JZU56</f>
        <v>0</v>
      </c>
      <c r="JZV124" t="s">
        <v>180</v>
      </c>
      <c r="JZW124" t="s">
        <v>47</v>
      </c>
      <c r="JZX124" t="s">
        <v>632</v>
      </c>
      <c r="JZY124" t="s">
        <v>262</v>
      </c>
      <c r="JZZ124" t="s">
        <v>455</v>
      </c>
      <c r="KAA124">
        <f>KAA56</f>
        <v>0</v>
      </c>
      <c r="KAB124" t="s">
        <v>180</v>
      </c>
      <c r="KAC124" t="s">
        <v>47</v>
      </c>
      <c r="KAD124" t="s">
        <v>632</v>
      </c>
      <c r="KAE124" t="s">
        <v>262</v>
      </c>
      <c r="KAF124" t="s">
        <v>455</v>
      </c>
      <c r="KAG124">
        <f>KAG56</f>
        <v>0</v>
      </c>
      <c r="KAH124" t="s">
        <v>180</v>
      </c>
      <c r="KAI124" t="s">
        <v>47</v>
      </c>
      <c r="KAJ124" t="s">
        <v>632</v>
      </c>
      <c r="KAK124" t="s">
        <v>262</v>
      </c>
      <c r="KAL124" t="s">
        <v>455</v>
      </c>
      <c r="KAM124">
        <f>KAM56</f>
        <v>0</v>
      </c>
      <c r="KAN124" t="s">
        <v>180</v>
      </c>
      <c r="KAO124" t="s">
        <v>47</v>
      </c>
      <c r="KAP124" t="s">
        <v>632</v>
      </c>
      <c r="KAQ124" t="s">
        <v>262</v>
      </c>
      <c r="KAR124" t="s">
        <v>455</v>
      </c>
      <c r="KAS124">
        <f>KAS56</f>
        <v>0</v>
      </c>
      <c r="KAT124" t="s">
        <v>180</v>
      </c>
      <c r="KAU124" t="s">
        <v>47</v>
      </c>
      <c r="KAV124" t="s">
        <v>632</v>
      </c>
      <c r="KAW124" t="s">
        <v>262</v>
      </c>
      <c r="KAX124" t="s">
        <v>455</v>
      </c>
      <c r="KAY124">
        <f>KAY56</f>
        <v>0</v>
      </c>
      <c r="KAZ124" t="s">
        <v>180</v>
      </c>
      <c r="KBA124" t="s">
        <v>47</v>
      </c>
      <c r="KBB124" t="s">
        <v>632</v>
      </c>
      <c r="KBC124" t="s">
        <v>262</v>
      </c>
      <c r="KBD124" t="s">
        <v>455</v>
      </c>
      <c r="KBE124">
        <f>KBE56</f>
        <v>0</v>
      </c>
      <c r="KBF124" t="s">
        <v>180</v>
      </c>
      <c r="KBG124" t="s">
        <v>47</v>
      </c>
      <c r="KBH124" t="s">
        <v>632</v>
      </c>
      <c r="KBI124" t="s">
        <v>262</v>
      </c>
      <c r="KBJ124" t="s">
        <v>455</v>
      </c>
      <c r="KBK124">
        <f>KBK56</f>
        <v>0</v>
      </c>
      <c r="KBL124" t="s">
        <v>180</v>
      </c>
      <c r="KBM124" t="s">
        <v>47</v>
      </c>
      <c r="KBN124" t="s">
        <v>632</v>
      </c>
      <c r="KBO124" t="s">
        <v>262</v>
      </c>
      <c r="KBP124" t="s">
        <v>455</v>
      </c>
      <c r="KBQ124">
        <f>KBQ56</f>
        <v>0</v>
      </c>
      <c r="KBR124" t="s">
        <v>180</v>
      </c>
      <c r="KBS124" t="s">
        <v>47</v>
      </c>
      <c r="KBT124" t="s">
        <v>632</v>
      </c>
      <c r="KBU124" t="s">
        <v>262</v>
      </c>
      <c r="KBV124" t="s">
        <v>455</v>
      </c>
      <c r="KBW124">
        <f>KBW56</f>
        <v>0</v>
      </c>
      <c r="KBX124" t="s">
        <v>180</v>
      </c>
      <c r="KBY124" t="s">
        <v>47</v>
      </c>
      <c r="KBZ124" t="s">
        <v>632</v>
      </c>
      <c r="KCA124" t="s">
        <v>262</v>
      </c>
      <c r="KCB124" t="s">
        <v>455</v>
      </c>
      <c r="KCC124">
        <f>KCC56</f>
        <v>0</v>
      </c>
      <c r="KCD124" t="s">
        <v>180</v>
      </c>
      <c r="KCE124" t="s">
        <v>47</v>
      </c>
      <c r="KCF124" t="s">
        <v>632</v>
      </c>
      <c r="KCG124" t="s">
        <v>262</v>
      </c>
      <c r="KCH124" t="s">
        <v>455</v>
      </c>
      <c r="KCI124">
        <f>KCI56</f>
        <v>0</v>
      </c>
      <c r="KCJ124" t="s">
        <v>180</v>
      </c>
      <c r="KCK124" t="s">
        <v>47</v>
      </c>
      <c r="KCL124" t="s">
        <v>632</v>
      </c>
      <c r="KCM124" t="s">
        <v>262</v>
      </c>
      <c r="KCN124" t="s">
        <v>455</v>
      </c>
      <c r="KCO124">
        <f>KCO56</f>
        <v>0</v>
      </c>
      <c r="KCP124" t="s">
        <v>180</v>
      </c>
      <c r="KCQ124" t="s">
        <v>47</v>
      </c>
      <c r="KCR124" t="s">
        <v>632</v>
      </c>
      <c r="KCS124" t="s">
        <v>262</v>
      </c>
      <c r="KCT124" t="s">
        <v>455</v>
      </c>
      <c r="KCU124">
        <f>KCU56</f>
        <v>0</v>
      </c>
      <c r="KCV124" t="s">
        <v>180</v>
      </c>
      <c r="KCW124" t="s">
        <v>47</v>
      </c>
      <c r="KCX124" t="s">
        <v>632</v>
      </c>
      <c r="KCY124" t="s">
        <v>262</v>
      </c>
      <c r="KCZ124" t="s">
        <v>455</v>
      </c>
      <c r="KDA124">
        <f>KDA56</f>
        <v>0</v>
      </c>
      <c r="KDB124" t="s">
        <v>180</v>
      </c>
      <c r="KDC124" t="s">
        <v>47</v>
      </c>
      <c r="KDD124" t="s">
        <v>632</v>
      </c>
      <c r="KDE124" t="s">
        <v>262</v>
      </c>
      <c r="KDF124" t="s">
        <v>455</v>
      </c>
      <c r="KDG124">
        <f>KDG56</f>
        <v>0</v>
      </c>
      <c r="KDH124" t="s">
        <v>180</v>
      </c>
      <c r="KDI124" t="s">
        <v>47</v>
      </c>
      <c r="KDJ124" t="s">
        <v>632</v>
      </c>
      <c r="KDK124" t="s">
        <v>262</v>
      </c>
      <c r="KDL124" t="s">
        <v>455</v>
      </c>
      <c r="KDM124">
        <f>KDM56</f>
        <v>0</v>
      </c>
      <c r="KDN124" t="s">
        <v>180</v>
      </c>
      <c r="KDO124" t="s">
        <v>47</v>
      </c>
      <c r="KDP124" t="s">
        <v>632</v>
      </c>
      <c r="KDQ124" t="s">
        <v>262</v>
      </c>
      <c r="KDR124" t="s">
        <v>455</v>
      </c>
      <c r="KDS124">
        <f>KDS56</f>
        <v>0</v>
      </c>
      <c r="KDT124" t="s">
        <v>180</v>
      </c>
      <c r="KDU124" t="s">
        <v>47</v>
      </c>
      <c r="KDV124" t="s">
        <v>632</v>
      </c>
      <c r="KDW124" t="s">
        <v>262</v>
      </c>
      <c r="KDX124" t="s">
        <v>455</v>
      </c>
      <c r="KDY124">
        <f>KDY56</f>
        <v>0</v>
      </c>
      <c r="KDZ124" t="s">
        <v>180</v>
      </c>
      <c r="KEA124" t="s">
        <v>47</v>
      </c>
      <c r="KEB124" t="s">
        <v>632</v>
      </c>
      <c r="KEC124" t="s">
        <v>262</v>
      </c>
      <c r="KED124" t="s">
        <v>455</v>
      </c>
      <c r="KEE124">
        <f>KEE56</f>
        <v>0</v>
      </c>
      <c r="KEF124" t="s">
        <v>180</v>
      </c>
      <c r="KEG124" t="s">
        <v>47</v>
      </c>
      <c r="KEH124" t="s">
        <v>632</v>
      </c>
      <c r="KEI124" t="s">
        <v>262</v>
      </c>
      <c r="KEJ124" t="s">
        <v>455</v>
      </c>
      <c r="KEK124">
        <f>KEK56</f>
        <v>0</v>
      </c>
      <c r="KEL124" t="s">
        <v>180</v>
      </c>
      <c r="KEM124" t="s">
        <v>47</v>
      </c>
      <c r="KEN124" t="s">
        <v>632</v>
      </c>
      <c r="KEO124" t="s">
        <v>262</v>
      </c>
      <c r="KEP124" t="s">
        <v>455</v>
      </c>
      <c r="KEQ124">
        <f>KEQ56</f>
        <v>0</v>
      </c>
      <c r="KER124" t="s">
        <v>180</v>
      </c>
      <c r="KES124" t="s">
        <v>47</v>
      </c>
      <c r="KET124" t="s">
        <v>632</v>
      </c>
      <c r="KEU124" t="s">
        <v>262</v>
      </c>
      <c r="KEV124" t="s">
        <v>455</v>
      </c>
      <c r="KEW124">
        <f>KEW56</f>
        <v>0</v>
      </c>
      <c r="KEX124" t="s">
        <v>180</v>
      </c>
      <c r="KEY124" t="s">
        <v>47</v>
      </c>
      <c r="KEZ124" t="s">
        <v>632</v>
      </c>
      <c r="KFA124" t="s">
        <v>262</v>
      </c>
      <c r="KFB124" t="s">
        <v>455</v>
      </c>
      <c r="KFC124">
        <f>KFC56</f>
        <v>0</v>
      </c>
      <c r="KFD124" t="s">
        <v>180</v>
      </c>
      <c r="KFE124" t="s">
        <v>47</v>
      </c>
      <c r="KFF124" t="s">
        <v>632</v>
      </c>
      <c r="KFG124" t="s">
        <v>262</v>
      </c>
      <c r="KFH124" t="s">
        <v>455</v>
      </c>
      <c r="KFI124">
        <f>KFI56</f>
        <v>0</v>
      </c>
      <c r="KFJ124" t="s">
        <v>180</v>
      </c>
      <c r="KFK124" t="s">
        <v>47</v>
      </c>
      <c r="KFL124" t="s">
        <v>632</v>
      </c>
      <c r="KFM124" t="s">
        <v>262</v>
      </c>
      <c r="KFN124" t="s">
        <v>455</v>
      </c>
      <c r="KFO124">
        <f>KFO56</f>
        <v>0</v>
      </c>
      <c r="KFP124" t="s">
        <v>180</v>
      </c>
      <c r="KFQ124" t="s">
        <v>47</v>
      </c>
      <c r="KFR124" t="s">
        <v>632</v>
      </c>
      <c r="KFS124" t="s">
        <v>262</v>
      </c>
      <c r="KFT124" t="s">
        <v>455</v>
      </c>
      <c r="KFU124">
        <f>KFU56</f>
        <v>0</v>
      </c>
      <c r="KFV124" t="s">
        <v>180</v>
      </c>
      <c r="KFW124" t="s">
        <v>47</v>
      </c>
      <c r="KFX124" t="s">
        <v>632</v>
      </c>
      <c r="KFY124" t="s">
        <v>262</v>
      </c>
      <c r="KFZ124" t="s">
        <v>455</v>
      </c>
      <c r="KGA124">
        <f>KGA56</f>
        <v>0</v>
      </c>
      <c r="KGB124" t="s">
        <v>180</v>
      </c>
      <c r="KGC124" t="s">
        <v>47</v>
      </c>
      <c r="KGD124" t="s">
        <v>632</v>
      </c>
      <c r="KGE124" t="s">
        <v>262</v>
      </c>
      <c r="KGF124" t="s">
        <v>455</v>
      </c>
      <c r="KGG124">
        <f>KGG56</f>
        <v>0</v>
      </c>
      <c r="KGH124" t="s">
        <v>180</v>
      </c>
      <c r="KGI124" t="s">
        <v>47</v>
      </c>
      <c r="KGJ124" t="s">
        <v>632</v>
      </c>
      <c r="KGK124" t="s">
        <v>262</v>
      </c>
      <c r="KGL124" t="s">
        <v>455</v>
      </c>
      <c r="KGM124">
        <f>KGM56</f>
        <v>0</v>
      </c>
      <c r="KGN124" t="s">
        <v>180</v>
      </c>
      <c r="KGO124" t="s">
        <v>47</v>
      </c>
      <c r="KGP124" t="s">
        <v>632</v>
      </c>
      <c r="KGQ124" t="s">
        <v>262</v>
      </c>
      <c r="KGR124" t="s">
        <v>455</v>
      </c>
      <c r="KGS124">
        <f>KGS56</f>
        <v>0</v>
      </c>
      <c r="KGT124" t="s">
        <v>180</v>
      </c>
      <c r="KGU124" t="s">
        <v>47</v>
      </c>
      <c r="KGV124" t="s">
        <v>632</v>
      </c>
      <c r="KGW124" t="s">
        <v>262</v>
      </c>
      <c r="KGX124" t="s">
        <v>455</v>
      </c>
      <c r="KGY124">
        <f>KGY56</f>
        <v>0</v>
      </c>
      <c r="KGZ124" t="s">
        <v>180</v>
      </c>
      <c r="KHA124" t="s">
        <v>47</v>
      </c>
      <c r="KHB124" t="s">
        <v>632</v>
      </c>
      <c r="KHC124" t="s">
        <v>262</v>
      </c>
      <c r="KHD124" t="s">
        <v>455</v>
      </c>
      <c r="KHE124">
        <f>KHE56</f>
        <v>0</v>
      </c>
      <c r="KHF124" t="s">
        <v>180</v>
      </c>
      <c r="KHG124" t="s">
        <v>47</v>
      </c>
      <c r="KHH124" t="s">
        <v>632</v>
      </c>
      <c r="KHI124" t="s">
        <v>262</v>
      </c>
      <c r="KHJ124" t="s">
        <v>455</v>
      </c>
      <c r="KHK124">
        <f>KHK56</f>
        <v>0</v>
      </c>
      <c r="KHL124" t="s">
        <v>180</v>
      </c>
      <c r="KHM124" t="s">
        <v>47</v>
      </c>
      <c r="KHN124" t="s">
        <v>632</v>
      </c>
      <c r="KHO124" t="s">
        <v>262</v>
      </c>
      <c r="KHP124" t="s">
        <v>455</v>
      </c>
      <c r="KHQ124">
        <f>KHQ56</f>
        <v>0</v>
      </c>
      <c r="KHR124" t="s">
        <v>180</v>
      </c>
      <c r="KHS124" t="s">
        <v>47</v>
      </c>
      <c r="KHT124" t="s">
        <v>632</v>
      </c>
      <c r="KHU124" t="s">
        <v>262</v>
      </c>
      <c r="KHV124" t="s">
        <v>455</v>
      </c>
      <c r="KHW124">
        <f>KHW56</f>
        <v>0</v>
      </c>
      <c r="KHX124" t="s">
        <v>180</v>
      </c>
      <c r="KHY124" t="s">
        <v>47</v>
      </c>
      <c r="KHZ124" t="s">
        <v>632</v>
      </c>
      <c r="KIA124" t="s">
        <v>262</v>
      </c>
      <c r="KIB124" t="s">
        <v>455</v>
      </c>
      <c r="KIC124">
        <f>KIC56</f>
        <v>0</v>
      </c>
      <c r="KID124" t="s">
        <v>180</v>
      </c>
      <c r="KIE124" t="s">
        <v>47</v>
      </c>
      <c r="KIF124" t="s">
        <v>632</v>
      </c>
      <c r="KIG124" t="s">
        <v>262</v>
      </c>
      <c r="KIH124" t="s">
        <v>455</v>
      </c>
      <c r="KII124">
        <f>KII56</f>
        <v>0</v>
      </c>
      <c r="KIJ124" t="s">
        <v>180</v>
      </c>
      <c r="KIK124" t="s">
        <v>47</v>
      </c>
      <c r="KIL124" t="s">
        <v>632</v>
      </c>
      <c r="KIM124" t="s">
        <v>262</v>
      </c>
      <c r="KIN124" t="s">
        <v>455</v>
      </c>
      <c r="KIO124">
        <f>KIO56</f>
        <v>0</v>
      </c>
      <c r="KIP124" t="s">
        <v>180</v>
      </c>
      <c r="KIQ124" t="s">
        <v>47</v>
      </c>
      <c r="KIR124" t="s">
        <v>632</v>
      </c>
      <c r="KIS124" t="s">
        <v>262</v>
      </c>
      <c r="KIT124" t="s">
        <v>455</v>
      </c>
      <c r="KIU124">
        <f>KIU56</f>
        <v>0</v>
      </c>
      <c r="KIV124" t="s">
        <v>180</v>
      </c>
      <c r="KIW124" t="s">
        <v>47</v>
      </c>
      <c r="KIX124" t="s">
        <v>632</v>
      </c>
      <c r="KIY124" t="s">
        <v>262</v>
      </c>
      <c r="KIZ124" t="s">
        <v>455</v>
      </c>
      <c r="KJA124">
        <f>KJA56</f>
        <v>0</v>
      </c>
      <c r="KJB124" t="s">
        <v>180</v>
      </c>
      <c r="KJC124" t="s">
        <v>47</v>
      </c>
      <c r="KJD124" t="s">
        <v>632</v>
      </c>
      <c r="KJE124" t="s">
        <v>262</v>
      </c>
      <c r="KJF124" t="s">
        <v>455</v>
      </c>
      <c r="KJG124">
        <f>KJG56</f>
        <v>0</v>
      </c>
      <c r="KJH124" t="s">
        <v>180</v>
      </c>
      <c r="KJI124" t="s">
        <v>47</v>
      </c>
      <c r="KJJ124" t="s">
        <v>632</v>
      </c>
      <c r="KJK124" t="s">
        <v>262</v>
      </c>
      <c r="KJL124" t="s">
        <v>455</v>
      </c>
      <c r="KJM124">
        <f>KJM56</f>
        <v>0</v>
      </c>
      <c r="KJN124" t="s">
        <v>180</v>
      </c>
      <c r="KJO124" t="s">
        <v>47</v>
      </c>
      <c r="KJP124" t="s">
        <v>632</v>
      </c>
      <c r="KJQ124" t="s">
        <v>262</v>
      </c>
      <c r="KJR124" t="s">
        <v>455</v>
      </c>
      <c r="KJS124">
        <f>KJS56</f>
        <v>0</v>
      </c>
      <c r="KJT124" t="s">
        <v>180</v>
      </c>
      <c r="KJU124" t="s">
        <v>47</v>
      </c>
      <c r="KJV124" t="s">
        <v>632</v>
      </c>
      <c r="KJW124" t="s">
        <v>262</v>
      </c>
      <c r="KJX124" t="s">
        <v>455</v>
      </c>
      <c r="KJY124">
        <f>KJY56</f>
        <v>0</v>
      </c>
      <c r="KJZ124" t="s">
        <v>180</v>
      </c>
      <c r="KKA124" t="s">
        <v>47</v>
      </c>
      <c r="KKB124" t="s">
        <v>632</v>
      </c>
      <c r="KKC124" t="s">
        <v>262</v>
      </c>
      <c r="KKD124" t="s">
        <v>455</v>
      </c>
      <c r="KKE124">
        <f>KKE56</f>
        <v>0</v>
      </c>
      <c r="KKF124" t="s">
        <v>180</v>
      </c>
      <c r="KKG124" t="s">
        <v>47</v>
      </c>
      <c r="KKH124" t="s">
        <v>632</v>
      </c>
      <c r="KKI124" t="s">
        <v>262</v>
      </c>
      <c r="KKJ124" t="s">
        <v>455</v>
      </c>
      <c r="KKK124">
        <f>KKK56</f>
        <v>0</v>
      </c>
      <c r="KKL124" t="s">
        <v>180</v>
      </c>
      <c r="KKM124" t="s">
        <v>47</v>
      </c>
      <c r="KKN124" t="s">
        <v>632</v>
      </c>
      <c r="KKO124" t="s">
        <v>262</v>
      </c>
      <c r="KKP124" t="s">
        <v>455</v>
      </c>
      <c r="KKQ124">
        <f>KKQ56</f>
        <v>0</v>
      </c>
      <c r="KKR124" t="s">
        <v>180</v>
      </c>
      <c r="KKS124" t="s">
        <v>47</v>
      </c>
      <c r="KKT124" t="s">
        <v>632</v>
      </c>
      <c r="KKU124" t="s">
        <v>262</v>
      </c>
      <c r="KKV124" t="s">
        <v>455</v>
      </c>
      <c r="KKW124">
        <f>KKW56</f>
        <v>0</v>
      </c>
      <c r="KKX124" t="s">
        <v>180</v>
      </c>
      <c r="KKY124" t="s">
        <v>47</v>
      </c>
      <c r="KKZ124" t="s">
        <v>632</v>
      </c>
      <c r="KLA124" t="s">
        <v>262</v>
      </c>
      <c r="KLB124" t="s">
        <v>455</v>
      </c>
      <c r="KLC124">
        <f>KLC56</f>
        <v>0</v>
      </c>
      <c r="KLD124" t="s">
        <v>180</v>
      </c>
      <c r="KLE124" t="s">
        <v>47</v>
      </c>
      <c r="KLF124" t="s">
        <v>632</v>
      </c>
      <c r="KLG124" t="s">
        <v>262</v>
      </c>
      <c r="KLH124" t="s">
        <v>455</v>
      </c>
      <c r="KLI124">
        <f>KLI56</f>
        <v>0</v>
      </c>
      <c r="KLJ124" t="s">
        <v>180</v>
      </c>
      <c r="KLK124" t="s">
        <v>47</v>
      </c>
      <c r="KLL124" t="s">
        <v>632</v>
      </c>
      <c r="KLM124" t="s">
        <v>262</v>
      </c>
      <c r="KLN124" t="s">
        <v>455</v>
      </c>
      <c r="KLO124">
        <f>KLO56</f>
        <v>0</v>
      </c>
      <c r="KLP124" t="s">
        <v>180</v>
      </c>
      <c r="KLQ124" t="s">
        <v>47</v>
      </c>
      <c r="KLR124" t="s">
        <v>632</v>
      </c>
      <c r="KLS124" t="s">
        <v>262</v>
      </c>
      <c r="KLT124" t="s">
        <v>455</v>
      </c>
      <c r="KLU124">
        <f>KLU56</f>
        <v>0</v>
      </c>
      <c r="KLV124" t="s">
        <v>180</v>
      </c>
      <c r="KLW124" t="s">
        <v>47</v>
      </c>
      <c r="KLX124" t="s">
        <v>632</v>
      </c>
      <c r="KLY124" t="s">
        <v>262</v>
      </c>
      <c r="KLZ124" t="s">
        <v>455</v>
      </c>
      <c r="KMA124">
        <f>KMA56</f>
        <v>0</v>
      </c>
      <c r="KMB124" t="s">
        <v>180</v>
      </c>
      <c r="KMC124" t="s">
        <v>47</v>
      </c>
      <c r="KMD124" t="s">
        <v>632</v>
      </c>
      <c r="KME124" t="s">
        <v>262</v>
      </c>
      <c r="KMF124" t="s">
        <v>455</v>
      </c>
      <c r="KMG124">
        <f>KMG56</f>
        <v>0</v>
      </c>
      <c r="KMH124" t="s">
        <v>180</v>
      </c>
      <c r="KMI124" t="s">
        <v>47</v>
      </c>
      <c r="KMJ124" t="s">
        <v>632</v>
      </c>
      <c r="KMK124" t="s">
        <v>262</v>
      </c>
      <c r="KML124" t="s">
        <v>455</v>
      </c>
      <c r="KMM124">
        <f>KMM56</f>
        <v>0</v>
      </c>
      <c r="KMN124" t="s">
        <v>180</v>
      </c>
      <c r="KMO124" t="s">
        <v>47</v>
      </c>
      <c r="KMP124" t="s">
        <v>632</v>
      </c>
      <c r="KMQ124" t="s">
        <v>262</v>
      </c>
      <c r="KMR124" t="s">
        <v>455</v>
      </c>
      <c r="KMS124">
        <f>KMS56</f>
        <v>0</v>
      </c>
      <c r="KMT124" t="s">
        <v>180</v>
      </c>
      <c r="KMU124" t="s">
        <v>47</v>
      </c>
      <c r="KMV124" t="s">
        <v>632</v>
      </c>
      <c r="KMW124" t="s">
        <v>262</v>
      </c>
      <c r="KMX124" t="s">
        <v>455</v>
      </c>
      <c r="KMY124">
        <f>KMY56</f>
        <v>0</v>
      </c>
      <c r="KMZ124" t="s">
        <v>180</v>
      </c>
      <c r="KNA124" t="s">
        <v>47</v>
      </c>
      <c r="KNB124" t="s">
        <v>632</v>
      </c>
      <c r="KNC124" t="s">
        <v>262</v>
      </c>
      <c r="KND124" t="s">
        <v>455</v>
      </c>
      <c r="KNE124">
        <f>KNE56</f>
        <v>0</v>
      </c>
      <c r="KNF124" t="s">
        <v>180</v>
      </c>
      <c r="KNG124" t="s">
        <v>47</v>
      </c>
      <c r="KNH124" t="s">
        <v>632</v>
      </c>
      <c r="KNI124" t="s">
        <v>262</v>
      </c>
      <c r="KNJ124" t="s">
        <v>455</v>
      </c>
      <c r="KNK124">
        <f>KNK56</f>
        <v>0</v>
      </c>
      <c r="KNL124" t="s">
        <v>180</v>
      </c>
      <c r="KNM124" t="s">
        <v>47</v>
      </c>
      <c r="KNN124" t="s">
        <v>632</v>
      </c>
      <c r="KNO124" t="s">
        <v>262</v>
      </c>
      <c r="KNP124" t="s">
        <v>455</v>
      </c>
      <c r="KNQ124">
        <f>KNQ56</f>
        <v>0</v>
      </c>
      <c r="KNR124" t="s">
        <v>180</v>
      </c>
      <c r="KNS124" t="s">
        <v>47</v>
      </c>
      <c r="KNT124" t="s">
        <v>632</v>
      </c>
      <c r="KNU124" t="s">
        <v>262</v>
      </c>
      <c r="KNV124" t="s">
        <v>455</v>
      </c>
      <c r="KNW124">
        <f>KNW56</f>
        <v>0</v>
      </c>
      <c r="KNX124" t="s">
        <v>180</v>
      </c>
      <c r="KNY124" t="s">
        <v>47</v>
      </c>
      <c r="KNZ124" t="s">
        <v>632</v>
      </c>
      <c r="KOA124" t="s">
        <v>262</v>
      </c>
      <c r="KOB124" t="s">
        <v>455</v>
      </c>
      <c r="KOC124">
        <f>KOC56</f>
        <v>0</v>
      </c>
      <c r="KOD124" t="s">
        <v>180</v>
      </c>
      <c r="KOE124" t="s">
        <v>47</v>
      </c>
      <c r="KOF124" t="s">
        <v>632</v>
      </c>
      <c r="KOG124" t="s">
        <v>262</v>
      </c>
      <c r="KOH124" t="s">
        <v>455</v>
      </c>
      <c r="KOI124">
        <f>KOI56</f>
        <v>0</v>
      </c>
      <c r="KOJ124" t="s">
        <v>180</v>
      </c>
      <c r="KOK124" t="s">
        <v>47</v>
      </c>
      <c r="KOL124" t="s">
        <v>632</v>
      </c>
      <c r="KOM124" t="s">
        <v>262</v>
      </c>
      <c r="KON124" t="s">
        <v>455</v>
      </c>
      <c r="KOO124">
        <f>KOO56</f>
        <v>0</v>
      </c>
      <c r="KOP124" t="s">
        <v>180</v>
      </c>
      <c r="KOQ124" t="s">
        <v>47</v>
      </c>
      <c r="KOR124" t="s">
        <v>632</v>
      </c>
      <c r="KOS124" t="s">
        <v>262</v>
      </c>
      <c r="KOT124" t="s">
        <v>455</v>
      </c>
      <c r="KOU124">
        <f>KOU56</f>
        <v>0</v>
      </c>
      <c r="KOV124" t="s">
        <v>180</v>
      </c>
      <c r="KOW124" t="s">
        <v>47</v>
      </c>
      <c r="KOX124" t="s">
        <v>632</v>
      </c>
      <c r="KOY124" t="s">
        <v>262</v>
      </c>
      <c r="KOZ124" t="s">
        <v>455</v>
      </c>
      <c r="KPA124">
        <f>KPA56</f>
        <v>0</v>
      </c>
      <c r="KPB124" t="s">
        <v>180</v>
      </c>
      <c r="KPC124" t="s">
        <v>47</v>
      </c>
      <c r="KPD124" t="s">
        <v>632</v>
      </c>
      <c r="KPE124" t="s">
        <v>262</v>
      </c>
      <c r="KPF124" t="s">
        <v>455</v>
      </c>
      <c r="KPG124">
        <f>KPG56</f>
        <v>0</v>
      </c>
      <c r="KPH124" t="s">
        <v>180</v>
      </c>
      <c r="KPI124" t="s">
        <v>47</v>
      </c>
      <c r="KPJ124" t="s">
        <v>632</v>
      </c>
      <c r="KPK124" t="s">
        <v>262</v>
      </c>
      <c r="KPL124" t="s">
        <v>455</v>
      </c>
      <c r="KPM124">
        <f>KPM56</f>
        <v>0</v>
      </c>
      <c r="KPN124" t="s">
        <v>180</v>
      </c>
      <c r="KPO124" t="s">
        <v>47</v>
      </c>
      <c r="KPP124" t="s">
        <v>632</v>
      </c>
      <c r="KPQ124" t="s">
        <v>262</v>
      </c>
      <c r="KPR124" t="s">
        <v>455</v>
      </c>
      <c r="KPS124">
        <f>KPS56</f>
        <v>0</v>
      </c>
      <c r="KPT124" t="s">
        <v>180</v>
      </c>
      <c r="KPU124" t="s">
        <v>47</v>
      </c>
      <c r="KPV124" t="s">
        <v>632</v>
      </c>
      <c r="KPW124" t="s">
        <v>262</v>
      </c>
      <c r="KPX124" t="s">
        <v>455</v>
      </c>
      <c r="KPY124">
        <f>KPY56</f>
        <v>0</v>
      </c>
      <c r="KPZ124" t="s">
        <v>180</v>
      </c>
      <c r="KQA124" t="s">
        <v>47</v>
      </c>
      <c r="KQB124" t="s">
        <v>632</v>
      </c>
      <c r="KQC124" t="s">
        <v>262</v>
      </c>
      <c r="KQD124" t="s">
        <v>455</v>
      </c>
      <c r="KQE124">
        <f>KQE56</f>
        <v>0</v>
      </c>
      <c r="KQF124" t="s">
        <v>180</v>
      </c>
      <c r="KQG124" t="s">
        <v>47</v>
      </c>
      <c r="KQH124" t="s">
        <v>632</v>
      </c>
      <c r="KQI124" t="s">
        <v>262</v>
      </c>
      <c r="KQJ124" t="s">
        <v>455</v>
      </c>
      <c r="KQK124">
        <f>KQK56</f>
        <v>0</v>
      </c>
      <c r="KQL124" t="s">
        <v>180</v>
      </c>
      <c r="KQM124" t="s">
        <v>47</v>
      </c>
      <c r="KQN124" t="s">
        <v>632</v>
      </c>
      <c r="KQO124" t="s">
        <v>262</v>
      </c>
      <c r="KQP124" t="s">
        <v>455</v>
      </c>
      <c r="KQQ124">
        <f>KQQ56</f>
        <v>0</v>
      </c>
      <c r="KQR124" t="s">
        <v>180</v>
      </c>
      <c r="KQS124" t="s">
        <v>47</v>
      </c>
      <c r="KQT124" t="s">
        <v>632</v>
      </c>
      <c r="KQU124" t="s">
        <v>262</v>
      </c>
      <c r="KQV124" t="s">
        <v>455</v>
      </c>
      <c r="KQW124">
        <f>KQW56</f>
        <v>0</v>
      </c>
      <c r="KQX124" t="s">
        <v>180</v>
      </c>
      <c r="KQY124" t="s">
        <v>47</v>
      </c>
      <c r="KQZ124" t="s">
        <v>632</v>
      </c>
      <c r="KRA124" t="s">
        <v>262</v>
      </c>
      <c r="KRB124" t="s">
        <v>455</v>
      </c>
      <c r="KRC124">
        <f>KRC56</f>
        <v>0</v>
      </c>
      <c r="KRD124" t="s">
        <v>180</v>
      </c>
      <c r="KRE124" t="s">
        <v>47</v>
      </c>
      <c r="KRF124" t="s">
        <v>632</v>
      </c>
      <c r="KRG124" t="s">
        <v>262</v>
      </c>
      <c r="KRH124" t="s">
        <v>455</v>
      </c>
      <c r="KRI124">
        <f>KRI56</f>
        <v>0</v>
      </c>
      <c r="KRJ124" t="s">
        <v>180</v>
      </c>
      <c r="KRK124" t="s">
        <v>47</v>
      </c>
      <c r="KRL124" t="s">
        <v>632</v>
      </c>
      <c r="KRM124" t="s">
        <v>262</v>
      </c>
      <c r="KRN124" t="s">
        <v>455</v>
      </c>
      <c r="KRO124">
        <f>KRO56</f>
        <v>0</v>
      </c>
      <c r="KRP124" t="s">
        <v>180</v>
      </c>
      <c r="KRQ124" t="s">
        <v>47</v>
      </c>
      <c r="KRR124" t="s">
        <v>632</v>
      </c>
      <c r="KRS124" t="s">
        <v>262</v>
      </c>
      <c r="KRT124" t="s">
        <v>455</v>
      </c>
      <c r="KRU124">
        <f>KRU56</f>
        <v>0</v>
      </c>
      <c r="KRV124" t="s">
        <v>180</v>
      </c>
      <c r="KRW124" t="s">
        <v>47</v>
      </c>
      <c r="KRX124" t="s">
        <v>632</v>
      </c>
      <c r="KRY124" t="s">
        <v>262</v>
      </c>
      <c r="KRZ124" t="s">
        <v>455</v>
      </c>
      <c r="KSA124">
        <f>KSA56</f>
        <v>0</v>
      </c>
      <c r="KSB124" t="s">
        <v>180</v>
      </c>
      <c r="KSC124" t="s">
        <v>47</v>
      </c>
      <c r="KSD124" t="s">
        <v>632</v>
      </c>
      <c r="KSE124" t="s">
        <v>262</v>
      </c>
      <c r="KSF124" t="s">
        <v>455</v>
      </c>
      <c r="KSG124">
        <f>KSG56</f>
        <v>0</v>
      </c>
      <c r="KSH124" t="s">
        <v>180</v>
      </c>
      <c r="KSI124" t="s">
        <v>47</v>
      </c>
      <c r="KSJ124" t="s">
        <v>632</v>
      </c>
      <c r="KSK124" t="s">
        <v>262</v>
      </c>
      <c r="KSL124" t="s">
        <v>455</v>
      </c>
      <c r="KSM124">
        <f>KSM56</f>
        <v>0</v>
      </c>
      <c r="KSN124" t="s">
        <v>180</v>
      </c>
      <c r="KSO124" t="s">
        <v>47</v>
      </c>
      <c r="KSP124" t="s">
        <v>632</v>
      </c>
      <c r="KSQ124" t="s">
        <v>262</v>
      </c>
      <c r="KSR124" t="s">
        <v>455</v>
      </c>
      <c r="KSS124">
        <f>KSS56</f>
        <v>0</v>
      </c>
      <c r="KST124" t="s">
        <v>180</v>
      </c>
      <c r="KSU124" t="s">
        <v>47</v>
      </c>
      <c r="KSV124" t="s">
        <v>632</v>
      </c>
      <c r="KSW124" t="s">
        <v>262</v>
      </c>
      <c r="KSX124" t="s">
        <v>455</v>
      </c>
      <c r="KSY124">
        <f>KSY56</f>
        <v>0</v>
      </c>
      <c r="KSZ124" t="s">
        <v>180</v>
      </c>
      <c r="KTA124" t="s">
        <v>47</v>
      </c>
      <c r="KTB124" t="s">
        <v>632</v>
      </c>
      <c r="KTC124" t="s">
        <v>262</v>
      </c>
      <c r="KTD124" t="s">
        <v>455</v>
      </c>
      <c r="KTE124">
        <f>KTE56</f>
        <v>0</v>
      </c>
      <c r="KTF124" t="s">
        <v>180</v>
      </c>
      <c r="KTG124" t="s">
        <v>47</v>
      </c>
      <c r="KTH124" t="s">
        <v>632</v>
      </c>
      <c r="KTI124" t="s">
        <v>262</v>
      </c>
      <c r="KTJ124" t="s">
        <v>455</v>
      </c>
      <c r="KTK124">
        <f>KTK56</f>
        <v>0</v>
      </c>
      <c r="KTL124" t="s">
        <v>180</v>
      </c>
      <c r="KTM124" t="s">
        <v>47</v>
      </c>
      <c r="KTN124" t="s">
        <v>632</v>
      </c>
      <c r="KTO124" t="s">
        <v>262</v>
      </c>
      <c r="KTP124" t="s">
        <v>455</v>
      </c>
      <c r="KTQ124">
        <f>KTQ56</f>
        <v>0</v>
      </c>
      <c r="KTR124" t="s">
        <v>180</v>
      </c>
      <c r="KTS124" t="s">
        <v>47</v>
      </c>
      <c r="KTT124" t="s">
        <v>632</v>
      </c>
      <c r="KTU124" t="s">
        <v>262</v>
      </c>
      <c r="KTV124" t="s">
        <v>455</v>
      </c>
      <c r="KTW124">
        <f>KTW56</f>
        <v>0</v>
      </c>
      <c r="KTX124" t="s">
        <v>180</v>
      </c>
      <c r="KTY124" t="s">
        <v>47</v>
      </c>
      <c r="KTZ124" t="s">
        <v>632</v>
      </c>
      <c r="KUA124" t="s">
        <v>262</v>
      </c>
      <c r="KUB124" t="s">
        <v>455</v>
      </c>
      <c r="KUC124">
        <f>KUC56</f>
        <v>0</v>
      </c>
      <c r="KUD124" t="s">
        <v>180</v>
      </c>
      <c r="KUE124" t="s">
        <v>47</v>
      </c>
      <c r="KUF124" t="s">
        <v>632</v>
      </c>
      <c r="KUG124" t="s">
        <v>262</v>
      </c>
      <c r="KUH124" t="s">
        <v>455</v>
      </c>
      <c r="KUI124">
        <f>KUI56</f>
        <v>0</v>
      </c>
      <c r="KUJ124" t="s">
        <v>180</v>
      </c>
      <c r="KUK124" t="s">
        <v>47</v>
      </c>
      <c r="KUL124" t="s">
        <v>632</v>
      </c>
      <c r="KUM124" t="s">
        <v>262</v>
      </c>
      <c r="KUN124" t="s">
        <v>455</v>
      </c>
      <c r="KUO124">
        <f>KUO56</f>
        <v>0</v>
      </c>
      <c r="KUP124" t="s">
        <v>180</v>
      </c>
      <c r="KUQ124" t="s">
        <v>47</v>
      </c>
      <c r="KUR124" t="s">
        <v>632</v>
      </c>
      <c r="KUS124" t="s">
        <v>262</v>
      </c>
      <c r="KUT124" t="s">
        <v>455</v>
      </c>
      <c r="KUU124">
        <f>KUU56</f>
        <v>0</v>
      </c>
      <c r="KUV124" t="s">
        <v>180</v>
      </c>
      <c r="KUW124" t="s">
        <v>47</v>
      </c>
      <c r="KUX124" t="s">
        <v>632</v>
      </c>
      <c r="KUY124" t="s">
        <v>262</v>
      </c>
      <c r="KUZ124" t="s">
        <v>455</v>
      </c>
      <c r="KVA124">
        <f>KVA56</f>
        <v>0</v>
      </c>
      <c r="KVB124" t="s">
        <v>180</v>
      </c>
      <c r="KVC124" t="s">
        <v>47</v>
      </c>
      <c r="KVD124" t="s">
        <v>632</v>
      </c>
      <c r="KVE124" t="s">
        <v>262</v>
      </c>
      <c r="KVF124" t="s">
        <v>455</v>
      </c>
      <c r="KVG124">
        <f>KVG56</f>
        <v>0</v>
      </c>
      <c r="KVH124" t="s">
        <v>180</v>
      </c>
      <c r="KVI124" t="s">
        <v>47</v>
      </c>
      <c r="KVJ124" t="s">
        <v>632</v>
      </c>
      <c r="KVK124" t="s">
        <v>262</v>
      </c>
      <c r="KVL124" t="s">
        <v>455</v>
      </c>
      <c r="KVM124">
        <f>KVM56</f>
        <v>0</v>
      </c>
      <c r="KVN124" t="s">
        <v>180</v>
      </c>
      <c r="KVO124" t="s">
        <v>47</v>
      </c>
      <c r="KVP124" t="s">
        <v>632</v>
      </c>
      <c r="KVQ124" t="s">
        <v>262</v>
      </c>
      <c r="KVR124" t="s">
        <v>455</v>
      </c>
      <c r="KVS124">
        <f>KVS56</f>
        <v>0</v>
      </c>
      <c r="KVT124" t="s">
        <v>180</v>
      </c>
      <c r="KVU124" t="s">
        <v>47</v>
      </c>
      <c r="KVV124" t="s">
        <v>632</v>
      </c>
      <c r="KVW124" t="s">
        <v>262</v>
      </c>
      <c r="KVX124" t="s">
        <v>455</v>
      </c>
      <c r="KVY124">
        <f>KVY56</f>
        <v>0</v>
      </c>
      <c r="KVZ124" t="s">
        <v>180</v>
      </c>
      <c r="KWA124" t="s">
        <v>47</v>
      </c>
      <c r="KWB124" t="s">
        <v>632</v>
      </c>
      <c r="KWC124" t="s">
        <v>262</v>
      </c>
      <c r="KWD124" t="s">
        <v>455</v>
      </c>
      <c r="KWE124">
        <f>KWE56</f>
        <v>0</v>
      </c>
      <c r="KWF124" t="s">
        <v>180</v>
      </c>
      <c r="KWG124" t="s">
        <v>47</v>
      </c>
      <c r="KWH124" t="s">
        <v>632</v>
      </c>
      <c r="KWI124" t="s">
        <v>262</v>
      </c>
      <c r="KWJ124" t="s">
        <v>455</v>
      </c>
      <c r="KWK124">
        <f>KWK56</f>
        <v>0</v>
      </c>
      <c r="KWL124" t="s">
        <v>180</v>
      </c>
      <c r="KWM124" t="s">
        <v>47</v>
      </c>
      <c r="KWN124" t="s">
        <v>632</v>
      </c>
      <c r="KWO124" t="s">
        <v>262</v>
      </c>
      <c r="KWP124" t="s">
        <v>455</v>
      </c>
      <c r="KWQ124">
        <f>KWQ56</f>
        <v>0</v>
      </c>
      <c r="KWR124" t="s">
        <v>180</v>
      </c>
      <c r="KWS124" t="s">
        <v>47</v>
      </c>
      <c r="KWT124" t="s">
        <v>632</v>
      </c>
      <c r="KWU124" t="s">
        <v>262</v>
      </c>
      <c r="KWV124" t="s">
        <v>455</v>
      </c>
      <c r="KWW124">
        <f>KWW56</f>
        <v>0</v>
      </c>
      <c r="KWX124" t="s">
        <v>180</v>
      </c>
      <c r="KWY124" t="s">
        <v>47</v>
      </c>
      <c r="KWZ124" t="s">
        <v>632</v>
      </c>
      <c r="KXA124" t="s">
        <v>262</v>
      </c>
      <c r="KXB124" t="s">
        <v>455</v>
      </c>
      <c r="KXC124">
        <f>KXC56</f>
        <v>0</v>
      </c>
      <c r="KXD124" t="s">
        <v>180</v>
      </c>
      <c r="KXE124" t="s">
        <v>47</v>
      </c>
      <c r="KXF124" t="s">
        <v>632</v>
      </c>
      <c r="KXG124" t="s">
        <v>262</v>
      </c>
      <c r="KXH124" t="s">
        <v>455</v>
      </c>
      <c r="KXI124">
        <f>KXI56</f>
        <v>0</v>
      </c>
      <c r="KXJ124" t="s">
        <v>180</v>
      </c>
      <c r="KXK124" t="s">
        <v>47</v>
      </c>
      <c r="KXL124" t="s">
        <v>632</v>
      </c>
      <c r="KXM124" t="s">
        <v>262</v>
      </c>
      <c r="KXN124" t="s">
        <v>455</v>
      </c>
      <c r="KXO124">
        <f>KXO56</f>
        <v>0</v>
      </c>
      <c r="KXP124" t="s">
        <v>180</v>
      </c>
      <c r="KXQ124" t="s">
        <v>47</v>
      </c>
      <c r="KXR124" t="s">
        <v>632</v>
      </c>
      <c r="KXS124" t="s">
        <v>262</v>
      </c>
      <c r="KXT124" t="s">
        <v>455</v>
      </c>
      <c r="KXU124">
        <f>KXU56</f>
        <v>0</v>
      </c>
      <c r="KXV124" t="s">
        <v>180</v>
      </c>
      <c r="KXW124" t="s">
        <v>47</v>
      </c>
      <c r="KXX124" t="s">
        <v>632</v>
      </c>
      <c r="KXY124" t="s">
        <v>262</v>
      </c>
      <c r="KXZ124" t="s">
        <v>455</v>
      </c>
      <c r="KYA124">
        <f>KYA56</f>
        <v>0</v>
      </c>
      <c r="KYB124" t="s">
        <v>180</v>
      </c>
      <c r="KYC124" t="s">
        <v>47</v>
      </c>
      <c r="KYD124" t="s">
        <v>632</v>
      </c>
      <c r="KYE124" t="s">
        <v>262</v>
      </c>
      <c r="KYF124" t="s">
        <v>455</v>
      </c>
      <c r="KYG124">
        <f>KYG56</f>
        <v>0</v>
      </c>
      <c r="KYH124" t="s">
        <v>180</v>
      </c>
      <c r="KYI124" t="s">
        <v>47</v>
      </c>
      <c r="KYJ124" t="s">
        <v>632</v>
      </c>
      <c r="KYK124" t="s">
        <v>262</v>
      </c>
      <c r="KYL124" t="s">
        <v>455</v>
      </c>
      <c r="KYM124">
        <f>KYM56</f>
        <v>0</v>
      </c>
      <c r="KYN124" t="s">
        <v>180</v>
      </c>
      <c r="KYO124" t="s">
        <v>47</v>
      </c>
      <c r="KYP124" t="s">
        <v>632</v>
      </c>
      <c r="KYQ124" t="s">
        <v>262</v>
      </c>
      <c r="KYR124" t="s">
        <v>455</v>
      </c>
      <c r="KYS124">
        <f>KYS56</f>
        <v>0</v>
      </c>
      <c r="KYT124" t="s">
        <v>180</v>
      </c>
      <c r="KYU124" t="s">
        <v>47</v>
      </c>
      <c r="KYV124" t="s">
        <v>632</v>
      </c>
      <c r="KYW124" t="s">
        <v>262</v>
      </c>
      <c r="KYX124" t="s">
        <v>455</v>
      </c>
      <c r="KYY124">
        <f>KYY56</f>
        <v>0</v>
      </c>
      <c r="KYZ124" t="s">
        <v>180</v>
      </c>
      <c r="KZA124" t="s">
        <v>47</v>
      </c>
      <c r="KZB124" t="s">
        <v>632</v>
      </c>
      <c r="KZC124" t="s">
        <v>262</v>
      </c>
      <c r="KZD124" t="s">
        <v>455</v>
      </c>
      <c r="KZE124">
        <f>KZE56</f>
        <v>0</v>
      </c>
      <c r="KZF124" t="s">
        <v>180</v>
      </c>
      <c r="KZG124" t="s">
        <v>47</v>
      </c>
      <c r="KZH124" t="s">
        <v>632</v>
      </c>
      <c r="KZI124" t="s">
        <v>262</v>
      </c>
      <c r="KZJ124" t="s">
        <v>455</v>
      </c>
      <c r="KZK124">
        <f>KZK56</f>
        <v>0</v>
      </c>
      <c r="KZL124" t="s">
        <v>180</v>
      </c>
      <c r="KZM124" t="s">
        <v>47</v>
      </c>
      <c r="KZN124" t="s">
        <v>632</v>
      </c>
      <c r="KZO124" t="s">
        <v>262</v>
      </c>
      <c r="KZP124" t="s">
        <v>455</v>
      </c>
      <c r="KZQ124">
        <f>KZQ56</f>
        <v>0</v>
      </c>
      <c r="KZR124" t="s">
        <v>180</v>
      </c>
      <c r="KZS124" t="s">
        <v>47</v>
      </c>
      <c r="KZT124" t="s">
        <v>632</v>
      </c>
      <c r="KZU124" t="s">
        <v>262</v>
      </c>
      <c r="KZV124" t="s">
        <v>455</v>
      </c>
      <c r="KZW124">
        <f>KZW56</f>
        <v>0</v>
      </c>
      <c r="KZX124" t="s">
        <v>180</v>
      </c>
      <c r="KZY124" t="s">
        <v>47</v>
      </c>
      <c r="KZZ124" t="s">
        <v>632</v>
      </c>
      <c r="LAA124" t="s">
        <v>262</v>
      </c>
      <c r="LAB124" t="s">
        <v>455</v>
      </c>
      <c r="LAC124">
        <f>LAC56</f>
        <v>0</v>
      </c>
      <c r="LAD124" t="s">
        <v>180</v>
      </c>
      <c r="LAE124" t="s">
        <v>47</v>
      </c>
      <c r="LAF124" t="s">
        <v>632</v>
      </c>
      <c r="LAG124" t="s">
        <v>262</v>
      </c>
      <c r="LAH124" t="s">
        <v>455</v>
      </c>
      <c r="LAI124">
        <f>LAI56</f>
        <v>0</v>
      </c>
      <c r="LAJ124" t="s">
        <v>180</v>
      </c>
      <c r="LAK124" t="s">
        <v>47</v>
      </c>
      <c r="LAL124" t="s">
        <v>632</v>
      </c>
      <c r="LAM124" t="s">
        <v>262</v>
      </c>
      <c r="LAN124" t="s">
        <v>455</v>
      </c>
      <c r="LAO124">
        <f>LAO56</f>
        <v>0</v>
      </c>
      <c r="LAP124" t="s">
        <v>180</v>
      </c>
      <c r="LAQ124" t="s">
        <v>47</v>
      </c>
      <c r="LAR124" t="s">
        <v>632</v>
      </c>
      <c r="LAS124" t="s">
        <v>262</v>
      </c>
      <c r="LAT124" t="s">
        <v>455</v>
      </c>
      <c r="LAU124">
        <f>LAU56</f>
        <v>0</v>
      </c>
      <c r="LAV124" t="s">
        <v>180</v>
      </c>
      <c r="LAW124" t="s">
        <v>47</v>
      </c>
      <c r="LAX124" t="s">
        <v>632</v>
      </c>
      <c r="LAY124" t="s">
        <v>262</v>
      </c>
      <c r="LAZ124" t="s">
        <v>455</v>
      </c>
      <c r="LBA124">
        <f>LBA56</f>
        <v>0</v>
      </c>
      <c r="LBB124" t="s">
        <v>180</v>
      </c>
      <c r="LBC124" t="s">
        <v>47</v>
      </c>
      <c r="LBD124" t="s">
        <v>632</v>
      </c>
      <c r="LBE124" t="s">
        <v>262</v>
      </c>
      <c r="LBF124" t="s">
        <v>455</v>
      </c>
      <c r="LBG124">
        <f>LBG56</f>
        <v>0</v>
      </c>
      <c r="LBH124" t="s">
        <v>180</v>
      </c>
      <c r="LBI124" t="s">
        <v>47</v>
      </c>
      <c r="LBJ124" t="s">
        <v>632</v>
      </c>
      <c r="LBK124" t="s">
        <v>262</v>
      </c>
      <c r="LBL124" t="s">
        <v>455</v>
      </c>
      <c r="LBM124">
        <f>LBM56</f>
        <v>0</v>
      </c>
      <c r="LBN124" t="s">
        <v>180</v>
      </c>
      <c r="LBO124" t="s">
        <v>47</v>
      </c>
      <c r="LBP124" t="s">
        <v>632</v>
      </c>
      <c r="LBQ124" t="s">
        <v>262</v>
      </c>
      <c r="LBR124" t="s">
        <v>455</v>
      </c>
      <c r="LBS124">
        <f>LBS56</f>
        <v>0</v>
      </c>
      <c r="LBT124" t="s">
        <v>180</v>
      </c>
      <c r="LBU124" t="s">
        <v>47</v>
      </c>
      <c r="LBV124" t="s">
        <v>632</v>
      </c>
      <c r="LBW124" t="s">
        <v>262</v>
      </c>
      <c r="LBX124" t="s">
        <v>455</v>
      </c>
      <c r="LBY124">
        <f>LBY56</f>
        <v>0</v>
      </c>
      <c r="LBZ124" t="s">
        <v>180</v>
      </c>
      <c r="LCA124" t="s">
        <v>47</v>
      </c>
      <c r="LCB124" t="s">
        <v>632</v>
      </c>
      <c r="LCC124" t="s">
        <v>262</v>
      </c>
      <c r="LCD124" t="s">
        <v>455</v>
      </c>
      <c r="LCE124">
        <f>LCE56</f>
        <v>0</v>
      </c>
      <c r="LCF124" t="s">
        <v>180</v>
      </c>
      <c r="LCG124" t="s">
        <v>47</v>
      </c>
      <c r="LCH124" t="s">
        <v>632</v>
      </c>
      <c r="LCI124" t="s">
        <v>262</v>
      </c>
      <c r="LCJ124" t="s">
        <v>455</v>
      </c>
      <c r="LCK124">
        <f>LCK56</f>
        <v>0</v>
      </c>
      <c r="LCL124" t="s">
        <v>180</v>
      </c>
      <c r="LCM124" t="s">
        <v>47</v>
      </c>
      <c r="LCN124" t="s">
        <v>632</v>
      </c>
      <c r="LCO124" t="s">
        <v>262</v>
      </c>
      <c r="LCP124" t="s">
        <v>455</v>
      </c>
      <c r="LCQ124">
        <f>LCQ56</f>
        <v>0</v>
      </c>
      <c r="LCR124" t="s">
        <v>180</v>
      </c>
      <c r="LCS124" t="s">
        <v>47</v>
      </c>
      <c r="LCT124" t="s">
        <v>632</v>
      </c>
      <c r="LCU124" t="s">
        <v>262</v>
      </c>
      <c r="LCV124" t="s">
        <v>455</v>
      </c>
      <c r="LCW124">
        <f>LCW56</f>
        <v>0</v>
      </c>
      <c r="LCX124" t="s">
        <v>180</v>
      </c>
      <c r="LCY124" t="s">
        <v>47</v>
      </c>
      <c r="LCZ124" t="s">
        <v>632</v>
      </c>
      <c r="LDA124" t="s">
        <v>262</v>
      </c>
      <c r="LDB124" t="s">
        <v>455</v>
      </c>
      <c r="LDC124">
        <f>LDC56</f>
        <v>0</v>
      </c>
      <c r="LDD124" t="s">
        <v>180</v>
      </c>
      <c r="LDE124" t="s">
        <v>47</v>
      </c>
      <c r="LDF124" t="s">
        <v>632</v>
      </c>
      <c r="LDG124" t="s">
        <v>262</v>
      </c>
      <c r="LDH124" t="s">
        <v>455</v>
      </c>
      <c r="LDI124">
        <f>LDI56</f>
        <v>0</v>
      </c>
      <c r="LDJ124" t="s">
        <v>180</v>
      </c>
      <c r="LDK124" t="s">
        <v>47</v>
      </c>
      <c r="LDL124" t="s">
        <v>632</v>
      </c>
      <c r="LDM124" t="s">
        <v>262</v>
      </c>
      <c r="LDN124" t="s">
        <v>455</v>
      </c>
      <c r="LDO124">
        <f>LDO56</f>
        <v>0</v>
      </c>
      <c r="LDP124" t="s">
        <v>180</v>
      </c>
      <c r="LDQ124" t="s">
        <v>47</v>
      </c>
      <c r="LDR124" t="s">
        <v>632</v>
      </c>
      <c r="LDS124" t="s">
        <v>262</v>
      </c>
      <c r="LDT124" t="s">
        <v>455</v>
      </c>
      <c r="LDU124">
        <f>LDU56</f>
        <v>0</v>
      </c>
      <c r="LDV124" t="s">
        <v>180</v>
      </c>
      <c r="LDW124" t="s">
        <v>47</v>
      </c>
      <c r="LDX124" t="s">
        <v>632</v>
      </c>
      <c r="LDY124" t="s">
        <v>262</v>
      </c>
      <c r="LDZ124" t="s">
        <v>455</v>
      </c>
      <c r="LEA124">
        <f>LEA56</f>
        <v>0</v>
      </c>
      <c r="LEB124" t="s">
        <v>180</v>
      </c>
      <c r="LEC124" t="s">
        <v>47</v>
      </c>
      <c r="LED124" t="s">
        <v>632</v>
      </c>
      <c r="LEE124" t="s">
        <v>262</v>
      </c>
      <c r="LEF124" t="s">
        <v>455</v>
      </c>
      <c r="LEG124">
        <f>LEG56</f>
        <v>0</v>
      </c>
      <c r="LEH124" t="s">
        <v>180</v>
      </c>
      <c r="LEI124" t="s">
        <v>47</v>
      </c>
      <c r="LEJ124" t="s">
        <v>632</v>
      </c>
      <c r="LEK124" t="s">
        <v>262</v>
      </c>
      <c r="LEL124" t="s">
        <v>455</v>
      </c>
      <c r="LEM124">
        <f>LEM56</f>
        <v>0</v>
      </c>
      <c r="LEN124" t="s">
        <v>180</v>
      </c>
      <c r="LEO124" t="s">
        <v>47</v>
      </c>
      <c r="LEP124" t="s">
        <v>632</v>
      </c>
      <c r="LEQ124" t="s">
        <v>262</v>
      </c>
      <c r="LER124" t="s">
        <v>455</v>
      </c>
      <c r="LES124">
        <f>LES56</f>
        <v>0</v>
      </c>
      <c r="LET124" t="s">
        <v>180</v>
      </c>
      <c r="LEU124" t="s">
        <v>47</v>
      </c>
      <c r="LEV124" t="s">
        <v>632</v>
      </c>
      <c r="LEW124" t="s">
        <v>262</v>
      </c>
      <c r="LEX124" t="s">
        <v>455</v>
      </c>
      <c r="LEY124">
        <f>LEY56</f>
        <v>0</v>
      </c>
      <c r="LEZ124" t="s">
        <v>180</v>
      </c>
      <c r="LFA124" t="s">
        <v>47</v>
      </c>
      <c r="LFB124" t="s">
        <v>632</v>
      </c>
      <c r="LFC124" t="s">
        <v>262</v>
      </c>
      <c r="LFD124" t="s">
        <v>455</v>
      </c>
      <c r="LFE124">
        <f>LFE56</f>
        <v>0</v>
      </c>
      <c r="LFF124" t="s">
        <v>180</v>
      </c>
      <c r="LFG124" t="s">
        <v>47</v>
      </c>
      <c r="LFH124" t="s">
        <v>632</v>
      </c>
      <c r="LFI124" t="s">
        <v>262</v>
      </c>
      <c r="LFJ124" t="s">
        <v>455</v>
      </c>
      <c r="LFK124">
        <f>LFK56</f>
        <v>0</v>
      </c>
      <c r="LFL124" t="s">
        <v>180</v>
      </c>
      <c r="LFM124" t="s">
        <v>47</v>
      </c>
      <c r="LFN124" t="s">
        <v>632</v>
      </c>
      <c r="LFO124" t="s">
        <v>262</v>
      </c>
      <c r="LFP124" t="s">
        <v>455</v>
      </c>
      <c r="LFQ124">
        <f>LFQ56</f>
        <v>0</v>
      </c>
      <c r="LFR124" t="s">
        <v>180</v>
      </c>
      <c r="LFS124" t="s">
        <v>47</v>
      </c>
      <c r="LFT124" t="s">
        <v>632</v>
      </c>
      <c r="LFU124" t="s">
        <v>262</v>
      </c>
      <c r="LFV124" t="s">
        <v>455</v>
      </c>
      <c r="LFW124">
        <f>LFW56</f>
        <v>0</v>
      </c>
      <c r="LFX124" t="s">
        <v>180</v>
      </c>
      <c r="LFY124" t="s">
        <v>47</v>
      </c>
      <c r="LFZ124" t="s">
        <v>632</v>
      </c>
      <c r="LGA124" t="s">
        <v>262</v>
      </c>
      <c r="LGB124" t="s">
        <v>455</v>
      </c>
      <c r="LGC124">
        <f>LGC56</f>
        <v>0</v>
      </c>
      <c r="LGD124" t="s">
        <v>180</v>
      </c>
      <c r="LGE124" t="s">
        <v>47</v>
      </c>
      <c r="LGF124" t="s">
        <v>632</v>
      </c>
      <c r="LGG124" t="s">
        <v>262</v>
      </c>
      <c r="LGH124" t="s">
        <v>455</v>
      </c>
      <c r="LGI124">
        <f>LGI56</f>
        <v>0</v>
      </c>
      <c r="LGJ124" t="s">
        <v>180</v>
      </c>
      <c r="LGK124" t="s">
        <v>47</v>
      </c>
      <c r="LGL124" t="s">
        <v>632</v>
      </c>
      <c r="LGM124" t="s">
        <v>262</v>
      </c>
      <c r="LGN124" t="s">
        <v>455</v>
      </c>
      <c r="LGO124">
        <f>LGO56</f>
        <v>0</v>
      </c>
      <c r="LGP124" t="s">
        <v>180</v>
      </c>
      <c r="LGQ124" t="s">
        <v>47</v>
      </c>
      <c r="LGR124" t="s">
        <v>632</v>
      </c>
      <c r="LGS124" t="s">
        <v>262</v>
      </c>
      <c r="LGT124" t="s">
        <v>455</v>
      </c>
      <c r="LGU124">
        <f>LGU56</f>
        <v>0</v>
      </c>
      <c r="LGV124" t="s">
        <v>180</v>
      </c>
      <c r="LGW124" t="s">
        <v>47</v>
      </c>
      <c r="LGX124" t="s">
        <v>632</v>
      </c>
      <c r="LGY124" t="s">
        <v>262</v>
      </c>
      <c r="LGZ124" t="s">
        <v>455</v>
      </c>
      <c r="LHA124">
        <f>LHA56</f>
        <v>0</v>
      </c>
      <c r="LHB124" t="s">
        <v>180</v>
      </c>
      <c r="LHC124" t="s">
        <v>47</v>
      </c>
      <c r="LHD124" t="s">
        <v>632</v>
      </c>
      <c r="LHE124" t="s">
        <v>262</v>
      </c>
      <c r="LHF124" t="s">
        <v>455</v>
      </c>
      <c r="LHG124">
        <f>LHG56</f>
        <v>0</v>
      </c>
      <c r="LHH124" t="s">
        <v>180</v>
      </c>
      <c r="LHI124" t="s">
        <v>47</v>
      </c>
      <c r="LHJ124" t="s">
        <v>632</v>
      </c>
      <c r="LHK124" t="s">
        <v>262</v>
      </c>
      <c r="LHL124" t="s">
        <v>455</v>
      </c>
      <c r="LHM124">
        <f>LHM56</f>
        <v>0</v>
      </c>
      <c r="LHN124" t="s">
        <v>180</v>
      </c>
      <c r="LHO124" t="s">
        <v>47</v>
      </c>
      <c r="LHP124" t="s">
        <v>632</v>
      </c>
      <c r="LHQ124" t="s">
        <v>262</v>
      </c>
      <c r="LHR124" t="s">
        <v>455</v>
      </c>
      <c r="LHS124">
        <f>LHS56</f>
        <v>0</v>
      </c>
      <c r="LHT124" t="s">
        <v>180</v>
      </c>
      <c r="LHU124" t="s">
        <v>47</v>
      </c>
      <c r="LHV124" t="s">
        <v>632</v>
      </c>
      <c r="LHW124" t="s">
        <v>262</v>
      </c>
      <c r="LHX124" t="s">
        <v>455</v>
      </c>
      <c r="LHY124">
        <f>LHY56</f>
        <v>0</v>
      </c>
      <c r="LHZ124" t="s">
        <v>180</v>
      </c>
      <c r="LIA124" t="s">
        <v>47</v>
      </c>
      <c r="LIB124" t="s">
        <v>632</v>
      </c>
      <c r="LIC124" t="s">
        <v>262</v>
      </c>
      <c r="LID124" t="s">
        <v>455</v>
      </c>
      <c r="LIE124">
        <f>LIE56</f>
        <v>0</v>
      </c>
      <c r="LIF124" t="s">
        <v>180</v>
      </c>
      <c r="LIG124" t="s">
        <v>47</v>
      </c>
      <c r="LIH124" t="s">
        <v>632</v>
      </c>
      <c r="LII124" t="s">
        <v>262</v>
      </c>
      <c r="LIJ124" t="s">
        <v>455</v>
      </c>
      <c r="LIK124">
        <f>LIK56</f>
        <v>0</v>
      </c>
      <c r="LIL124" t="s">
        <v>180</v>
      </c>
      <c r="LIM124" t="s">
        <v>47</v>
      </c>
      <c r="LIN124" t="s">
        <v>632</v>
      </c>
      <c r="LIO124" t="s">
        <v>262</v>
      </c>
      <c r="LIP124" t="s">
        <v>455</v>
      </c>
      <c r="LIQ124">
        <f>LIQ56</f>
        <v>0</v>
      </c>
      <c r="LIR124" t="s">
        <v>180</v>
      </c>
      <c r="LIS124" t="s">
        <v>47</v>
      </c>
      <c r="LIT124" t="s">
        <v>632</v>
      </c>
      <c r="LIU124" t="s">
        <v>262</v>
      </c>
      <c r="LIV124" t="s">
        <v>455</v>
      </c>
      <c r="LIW124">
        <f>LIW56</f>
        <v>0</v>
      </c>
      <c r="LIX124" t="s">
        <v>180</v>
      </c>
      <c r="LIY124" t="s">
        <v>47</v>
      </c>
      <c r="LIZ124" t="s">
        <v>632</v>
      </c>
      <c r="LJA124" t="s">
        <v>262</v>
      </c>
      <c r="LJB124" t="s">
        <v>455</v>
      </c>
      <c r="LJC124">
        <f>LJC56</f>
        <v>0</v>
      </c>
      <c r="LJD124" t="s">
        <v>180</v>
      </c>
      <c r="LJE124" t="s">
        <v>47</v>
      </c>
      <c r="LJF124" t="s">
        <v>632</v>
      </c>
      <c r="LJG124" t="s">
        <v>262</v>
      </c>
      <c r="LJH124" t="s">
        <v>455</v>
      </c>
      <c r="LJI124">
        <f>LJI56</f>
        <v>0</v>
      </c>
      <c r="LJJ124" t="s">
        <v>180</v>
      </c>
      <c r="LJK124" t="s">
        <v>47</v>
      </c>
      <c r="LJL124" t="s">
        <v>632</v>
      </c>
      <c r="LJM124" t="s">
        <v>262</v>
      </c>
      <c r="LJN124" t="s">
        <v>455</v>
      </c>
      <c r="LJO124">
        <f>LJO56</f>
        <v>0</v>
      </c>
      <c r="LJP124" t="s">
        <v>180</v>
      </c>
      <c r="LJQ124" t="s">
        <v>47</v>
      </c>
      <c r="LJR124" t="s">
        <v>632</v>
      </c>
      <c r="LJS124" t="s">
        <v>262</v>
      </c>
      <c r="LJT124" t="s">
        <v>455</v>
      </c>
      <c r="LJU124">
        <f>LJU56</f>
        <v>0</v>
      </c>
      <c r="LJV124" t="s">
        <v>180</v>
      </c>
      <c r="LJW124" t="s">
        <v>47</v>
      </c>
      <c r="LJX124" t="s">
        <v>632</v>
      </c>
      <c r="LJY124" t="s">
        <v>262</v>
      </c>
      <c r="LJZ124" t="s">
        <v>455</v>
      </c>
      <c r="LKA124">
        <f>LKA56</f>
        <v>0</v>
      </c>
      <c r="LKB124" t="s">
        <v>180</v>
      </c>
      <c r="LKC124" t="s">
        <v>47</v>
      </c>
      <c r="LKD124" t="s">
        <v>632</v>
      </c>
      <c r="LKE124" t="s">
        <v>262</v>
      </c>
      <c r="LKF124" t="s">
        <v>455</v>
      </c>
      <c r="LKG124">
        <f>LKG56</f>
        <v>0</v>
      </c>
      <c r="LKH124" t="s">
        <v>180</v>
      </c>
      <c r="LKI124" t="s">
        <v>47</v>
      </c>
      <c r="LKJ124" t="s">
        <v>632</v>
      </c>
      <c r="LKK124" t="s">
        <v>262</v>
      </c>
      <c r="LKL124" t="s">
        <v>455</v>
      </c>
      <c r="LKM124">
        <f>LKM56</f>
        <v>0</v>
      </c>
      <c r="LKN124" t="s">
        <v>180</v>
      </c>
      <c r="LKO124" t="s">
        <v>47</v>
      </c>
      <c r="LKP124" t="s">
        <v>632</v>
      </c>
      <c r="LKQ124" t="s">
        <v>262</v>
      </c>
      <c r="LKR124" t="s">
        <v>455</v>
      </c>
      <c r="LKS124">
        <f>LKS56</f>
        <v>0</v>
      </c>
      <c r="LKT124" t="s">
        <v>180</v>
      </c>
      <c r="LKU124" t="s">
        <v>47</v>
      </c>
      <c r="LKV124" t="s">
        <v>632</v>
      </c>
      <c r="LKW124" t="s">
        <v>262</v>
      </c>
      <c r="LKX124" t="s">
        <v>455</v>
      </c>
      <c r="LKY124">
        <f>LKY56</f>
        <v>0</v>
      </c>
      <c r="LKZ124" t="s">
        <v>180</v>
      </c>
      <c r="LLA124" t="s">
        <v>47</v>
      </c>
      <c r="LLB124" t="s">
        <v>632</v>
      </c>
      <c r="LLC124" t="s">
        <v>262</v>
      </c>
      <c r="LLD124" t="s">
        <v>455</v>
      </c>
      <c r="LLE124">
        <f>LLE56</f>
        <v>0</v>
      </c>
      <c r="LLF124" t="s">
        <v>180</v>
      </c>
      <c r="LLG124" t="s">
        <v>47</v>
      </c>
      <c r="LLH124" t="s">
        <v>632</v>
      </c>
      <c r="LLI124" t="s">
        <v>262</v>
      </c>
      <c r="LLJ124" t="s">
        <v>455</v>
      </c>
      <c r="LLK124">
        <f>LLK56</f>
        <v>0</v>
      </c>
      <c r="LLL124" t="s">
        <v>180</v>
      </c>
      <c r="LLM124" t="s">
        <v>47</v>
      </c>
      <c r="LLN124" t="s">
        <v>632</v>
      </c>
      <c r="LLO124" t="s">
        <v>262</v>
      </c>
      <c r="LLP124" t="s">
        <v>455</v>
      </c>
      <c r="LLQ124">
        <f>LLQ56</f>
        <v>0</v>
      </c>
      <c r="LLR124" t="s">
        <v>180</v>
      </c>
      <c r="LLS124" t="s">
        <v>47</v>
      </c>
      <c r="LLT124" t="s">
        <v>632</v>
      </c>
      <c r="LLU124" t="s">
        <v>262</v>
      </c>
      <c r="LLV124" t="s">
        <v>455</v>
      </c>
      <c r="LLW124">
        <f>LLW56</f>
        <v>0</v>
      </c>
      <c r="LLX124" t="s">
        <v>180</v>
      </c>
      <c r="LLY124" t="s">
        <v>47</v>
      </c>
      <c r="LLZ124" t="s">
        <v>632</v>
      </c>
      <c r="LMA124" t="s">
        <v>262</v>
      </c>
      <c r="LMB124" t="s">
        <v>455</v>
      </c>
      <c r="LMC124">
        <f>LMC56</f>
        <v>0</v>
      </c>
      <c r="LMD124" t="s">
        <v>180</v>
      </c>
      <c r="LME124" t="s">
        <v>47</v>
      </c>
      <c r="LMF124" t="s">
        <v>632</v>
      </c>
      <c r="LMG124" t="s">
        <v>262</v>
      </c>
      <c r="LMH124" t="s">
        <v>455</v>
      </c>
      <c r="LMI124">
        <f>LMI56</f>
        <v>0</v>
      </c>
      <c r="LMJ124" t="s">
        <v>180</v>
      </c>
      <c r="LMK124" t="s">
        <v>47</v>
      </c>
      <c r="LML124" t="s">
        <v>632</v>
      </c>
      <c r="LMM124" t="s">
        <v>262</v>
      </c>
      <c r="LMN124" t="s">
        <v>455</v>
      </c>
      <c r="LMO124">
        <f>LMO56</f>
        <v>0</v>
      </c>
      <c r="LMP124" t="s">
        <v>180</v>
      </c>
      <c r="LMQ124" t="s">
        <v>47</v>
      </c>
      <c r="LMR124" t="s">
        <v>632</v>
      </c>
      <c r="LMS124" t="s">
        <v>262</v>
      </c>
      <c r="LMT124" t="s">
        <v>455</v>
      </c>
      <c r="LMU124">
        <f>LMU56</f>
        <v>0</v>
      </c>
      <c r="LMV124" t="s">
        <v>180</v>
      </c>
      <c r="LMW124" t="s">
        <v>47</v>
      </c>
      <c r="LMX124" t="s">
        <v>632</v>
      </c>
      <c r="LMY124" t="s">
        <v>262</v>
      </c>
      <c r="LMZ124" t="s">
        <v>455</v>
      </c>
      <c r="LNA124">
        <f>LNA56</f>
        <v>0</v>
      </c>
      <c r="LNB124" t="s">
        <v>180</v>
      </c>
      <c r="LNC124" t="s">
        <v>47</v>
      </c>
      <c r="LND124" t="s">
        <v>632</v>
      </c>
      <c r="LNE124" t="s">
        <v>262</v>
      </c>
      <c r="LNF124" t="s">
        <v>455</v>
      </c>
      <c r="LNG124">
        <f>LNG56</f>
        <v>0</v>
      </c>
      <c r="LNH124" t="s">
        <v>180</v>
      </c>
      <c r="LNI124" t="s">
        <v>47</v>
      </c>
      <c r="LNJ124" t="s">
        <v>632</v>
      </c>
      <c r="LNK124" t="s">
        <v>262</v>
      </c>
      <c r="LNL124" t="s">
        <v>455</v>
      </c>
      <c r="LNM124">
        <f>LNM56</f>
        <v>0</v>
      </c>
      <c r="LNN124" t="s">
        <v>180</v>
      </c>
      <c r="LNO124" t="s">
        <v>47</v>
      </c>
      <c r="LNP124" t="s">
        <v>632</v>
      </c>
      <c r="LNQ124" t="s">
        <v>262</v>
      </c>
      <c r="LNR124" t="s">
        <v>455</v>
      </c>
      <c r="LNS124">
        <f>LNS56</f>
        <v>0</v>
      </c>
      <c r="LNT124" t="s">
        <v>180</v>
      </c>
      <c r="LNU124" t="s">
        <v>47</v>
      </c>
      <c r="LNV124" t="s">
        <v>632</v>
      </c>
      <c r="LNW124" t="s">
        <v>262</v>
      </c>
      <c r="LNX124" t="s">
        <v>455</v>
      </c>
      <c r="LNY124">
        <f>LNY56</f>
        <v>0</v>
      </c>
      <c r="LNZ124" t="s">
        <v>180</v>
      </c>
      <c r="LOA124" t="s">
        <v>47</v>
      </c>
      <c r="LOB124" t="s">
        <v>632</v>
      </c>
      <c r="LOC124" t="s">
        <v>262</v>
      </c>
      <c r="LOD124" t="s">
        <v>455</v>
      </c>
      <c r="LOE124">
        <f>LOE56</f>
        <v>0</v>
      </c>
      <c r="LOF124" t="s">
        <v>180</v>
      </c>
      <c r="LOG124" t="s">
        <v>47</v>
      </c>
      <c r="LOH124" t="s">
        <v>632</v>
      </c>
      <c r="LOI124" t="s">
        <v>262</v>
      </c>
      <c r="LOJ124" t="s">
        <v>455</v>
      </c>
      <c r="LOK124">
        <f>LOK56</f>
        <v>0</v>
      </c>
      <c r="LOL124" t="s">
        <v>180</v>
      </c>
      <c r="LOM124" t="s">
        <v>47</v>
      </c>
      <c r="LON124" t="s">
        <v>632</v>
      </c>
      <c r="LOO124" t="s">
        <v>262</v>
      </c>
      <c r="LOP124" t="s">
        <v>455</v>
      </c>
      <c r="LOQ124">
        <f>LOQ56</f>
        <v>0</v>
      </c>
      <c r="LOR124" t="s">
        <v>180</v>
      </c>
      <c r="LOS124" t="s">
        <v>47</v>
      </c>
      <c r="LOT124" t="s">
        <v>632</v>
      </c>
      <c r="LOU124" t="s">
        <v>262</v>
      </c>
      <c r="LOV124" t="s">
        <v>455</v>
      </c>
      <c r="LOW124">
        <f>LOW56</f>
        <v>0</v>
      </c>
      <c r="LOX124" t="s">
        <v>180</v>
      </c>
      <c r="LOY124" t="s">
        <v>47</v>
      </c>
      <c r="LOZ124" t="s">
        <v>632</v>
      </c>
      <c r="LPA124" t="s">
        <v>262</v>
      </c>
      <c r="LPB124" t="s">
        <v>455</v>
      </c>
      <c r="LPC124">
        <f>LPC56</f>
        <v>0</v>
      </c>
      <c r="LPD124" t="s">
        <v>180</v>
      </c>
      <c r="LPE124" t="s">
        <v>47</v>
      </c>
      <c r="LPF124" t="s">
        <v>632</v>
      </c>
      <c r="LPG124" t="s">
        <v>262</v>
      </c>
      <c r="LPH124" t="s">
        <v>455</v>
      </c>
      <c r="LPI124">
        <f>LPI56</f>
        <v>0</v>
      </c>
      <c r="LPJ124" t="s">
        <v>180</v>
      </c>
      <c r="LPK124" t="s">
        <v>47</v>
      </c>
      <c r="LPL124" t="s">
        <v>632</v>
      </c>
      <c r="LPM124" t="s">
        <v>262</v>
      </c>
      <c r="LPN124" t="s">
        <v>455</v>
      </c>
      <c r="LPO124">
        <f>LPO56</f>
        <v>0</v>
      </c>
      <c r="LPP124" t="s">
        <v>180</v>
      </c>
      <c r="LPQ124" t="s">
        <v>47</v>
      </c>
      <c r="LPR124" t="s">
        <v>632</v>
      </c>
      <c r="LPS124" t="s">
        <v>262</v>
      </c>
      <c r="LPT124" t="s">
        <v>455</v>
      </c>
      <c r="LPU124">
        <f>LPU56</f>
        <v>0</v>
      </c>
      <c r="LPV124" t="s">
        <v>180</v>
      </c>
      <c r="LPW124" t="s">
        <v>47</v>
      </c>
      <c r="LPX124" t="s">
        <v>632</v>
      </c>
      <c r="LPY124" t="s">
        <v>262</v>
      </c>
      <c r="LPZ124" t="s">
        <v>455</v>
      </c>
      <c r="LQA124">
        <f>LQA56</f>
        <v>0</v>
      </c>
      <c r="LQB124" t="s">
        <v>180</v>
      </c>
      <c r="LQC124" t="s">
        <v>47</v>
      </c>
      <c r="LQD124" t="s">
        <v>632</v>
      </c>
      <c r="LQE124" t="s">
        <v>262</v>
      </c>
      <c r="LQF124" t="s">
        <v>455</v>
      </c>
      <c r="LQG124">
        <f>LQG56</f>
        <v>0</v>
      </c>
      <c r="LQH124" t="s">
        <v>180</v>
      </c>
      <c r="LQI124" t="s">
        <v>47</v>
      </c>
      <c r="LQJ124" t="s">
        <v>632</v>
      </c>
      <c r="LQK124" t="s">
        <v>262</v>
      </c>
      <c r="LQL124" t="s">
        <v>455</v>
      </c>
      <c r="LQM124">
        <f>LQM56</f>
        <v>0</v>
      </c>
      <c r="LQN124" t="s">
        <v>180</v>
      </c>
      <c r="LQO124" t="s">
        <v>47</v>
      </c>
      <c r="LQP124" t="s">
        <v>632</v>
      </c>
      <c r="LQQ124" t="s">
        <v>262</v>
      </c>
      <c r="LQR124" t="s">
        <v>455</v>
      </c>
      <c r="LQS124">
        <f>LQS56</f>
        <v>0</v>
      </c>
      <c r="LQT124" t="s">
        <v>180</v>
      </c>
      <c r="LQU124" t="s">
        <v>47</v>
      </c>
      <c r="LQV124" t="s">
        <v>632</v>
      </c>
      <c r="LQW124" t="s">
        <v>262</v>
      </c>
      <c r="LQX124" t="s">
        <v>455</v>
      </c>
      <c r="LQY124">
        <f>LQY56</f>
        <v>0</v>
      </c>
      <c r="LQZ124" t="s">
        <v>180</v>
      </c>
      <c r="LRA124" t="s">
        <v>47</v>
      </c>
      <c r="LRB124" t="s">
        <v>632</v>
      </c>
      <c r="LRC124" t="s">
        <v>262</v>
      </c>
      <c r="LRD124" t="s">
        <v>455</v>
      </c>
      <c r="LRE124">
        <f>LRE56</f>
        <v>0</v>
      </c>
      <c r="LRF124" t="s">
        <v>180</v>
      </c>
      <c r="LRG124" t="s">
        <v>47</v>
      </c>
      <c r="LRH124" t="s">
        <v>632</v>
      </c>
      <c r="LRI124" t="s">
        <v>262</v>
      </c>
      <c r="LRJ124" t="s">
        <v>455</v>
      </c>
      <c r="LRK124">
        <f>LRK56</f>
        <v>0</v>
      </c>
      <c r="LRL124" t="s">
        <v>180</v>
      </c>
      <c r="LRM124" t="s">
        <v>47</v>
      </c>
      <c r="LRN124" t="s">
        <v>632</v>
      </c>
      <c r="LRO124" t="s">
        <v>262</v>
      </c>
      <c r="LRP124" t="s">
        <v>455</v>
      </c>
      <c r="LRQ124">
        <f>LRQ56</f>
        <v>0</v>
      </c>
      <c r="LRR124" t="s">
        <v>180</v>
      </c>
      <c r="LRS124" t="s">
        <v>47</v>
      </c>
      <c r="LRT124" t="s">
        <v>632</v>
      </c>
      <c r="LRU124" t="s">
        <v>262</v>
      </c>
      <c r="LRV124" t="s">
        <v>455</v>
      </c>
      <c r="LRW124">
        <f>LRW56</f>
        <v>0</v>
      </c>
      <c r="LRX124" t="s">
        <v>180</v>
      </c>
      <c r="LRY124" t="s">
        <v>47</v>
      </c>
      <c r="LRZ124" t="s">
        <v>632</v>
      </c>
      <c r="LSA124" t="s">
        <v>262</v>
      </c>
      <c r="LSB124" t="s">
        <v>455</v>
      </c>
      <c r="LSC124">
        <f>LSC56</f>
        <v>0</v>
      </c>
      <c r="LSD124" t="s">
        <v>180</v>
      </c>
      <c r="LSE124" t="s">
        <v>47</v>
      </c>
      <c r="LSF124" t="s">
        <v>632</v>
      </c>
      <c r="LSG124" t="s">
        <v>262</v>
      </c>
      <c r="LSH124" t="s">
        <v>455</v>
      </c>
      <c r="LSI124">
        <f>LSI56</f>
        <v>0</v>
      </c>
      <c r="LSJ124" t="s">
        <v>180</v>
      </c>
      <c r="LSK124" t="s">
        <v>47</v>
      </c>
      <c r="LSL124" t="s">
        <v>632</v>
      </c>
      <c r="LSM124" t="s">
        <v>262</v>
      </c>
      <c r="LSN124" t="s">
        <v>455</v>
      </c>
      <c r="LSO124">
        <f>LSO56</f>
        <v>0</v>
      </c>
      <c r="LSP124" t="s">
        <v>180</v>
      </c>
      <c r="LSQ124" t="s">
        <v>47</v>
      </c>
      <c r="LSR124" t="s">
        <v>632</v>
      </c>
      <c r="LSS124" t="s">
        <v>262</v>
      </c>
      <c r="LST124" t="s">
        <v>455</v>
      </c>
      <c r="LSU124">
        <f>LSU56</f>
        <v>0</v>
      </c>
      <c r="LSV124" t="s">
        <v>180</v>
      </c>
      <c r="LSW124" t="s">
        <v>47</v>
      </c>
      <c r="LSX124" t="s">
        <v>632</v>
      </c>
      <c r="LSY124" t="s">
        <v>262</v>
      </c>
      <c r="LSZ124" t="s">
        <v>455</v>
      </c>
      <c r="LTA124">
        <f>LTA56</f>
        <v>0</v>
      </c>
      <c r="LTB124" t="s">
        <v>180</v>
      </c>
      <c r="LTC124" t="s">
        <v>47</v>
      </c>
      <c r="LTD124" t="s">
        <v>632</v>
      </c>
      <c r="LTE124" t="s">
        <v>262</v>
      </c>
      <c r="LTF124" t="s">
        <v>455</v>
      </c>
      <c r="LTG124">
        <f>LTG56</f>
        <v>0</v>
      </c>
      <c r="LTH124" t="s">
        <v>180</v>
      </c>
      <c r="LTI124" t="s">
        <v>47</v>
      </c>
      <c r="LTJ124" t="s">
        <v>632</v>
      </c>
      <c r="LTK124" t="s">
        <v>262</v>
      </c>
      <c r="LTL124" t="s">
        <v>455</v>
      </c>
      <c r="LTM124">
        <f>LTM56</f>
        <v>0</v>
      </c>
      <c r="LTN124" t="s">
        <v>180</v>
      </c>
      <c r="LTO124" t="s">
        <v>47</v>
      </c>
      <c r="LTP124" t="s">
        <v>632</v>
      </c>
      <c r="LTQ124" t="s">
        <v>262</v>
      </c>
      <c r="LTR124" t="s">
        <v>455</v>
      </c>
      <c r="LTS124">
        <f>LTS56</f>
        <v>0</v>
      </c>
      <c r="LTT124" t="s">
        <v>180</v>
      </c>
      <c r="LTU124" t="s">
        <v>47</v>
      </c>
      <c r="LTV124" t="s">
        <v>632</v>
      </c>
      <c r="LTW124" t="s">
        <v>262</v>
      </c>
      <c r="LTX124" t="s">
        <v>455</v>
      </c>
      <c r="LTY124">
        <f>LTY56</f>
        <v>0</v>
      </c>
      <c r="LTZ124" t="s">
        <v>180</v>
      </c>
      <c r="LUA124" t="s">
        <v>47</v>
      </c>
      <c r="LUB124" t="s">
        <v>632</v>
      </c>
      <c r="LUC124" t="s">
        <v>262</v>
      </c>
      <c r="LUD124" t="s">
        <v>455</v>
      </c>
      <c r="LUE124">
        <f>LUE56</f>
        <v>0</v>
      </c>
      <c r="LUF124" t="s">
        <v>180</v>
      </c>
      <c r="LUG124" t="s">
        <v>47</v>
      </c>
      <c r="LUH124" t="s">
        <v>632</v>
      </c>
      <c r="LUI124" t="s">
        <v>262</v>
      </c>
      <c r="LUJ124" t="s">
        <v>455</v>
      </c>
      <c r="LUK124">
        <f>LUK56</f>
        <v>0</v>
      </c>
      <c r="LUL124" t="s">
        <v>180</v>
      </c>
      <c r="LUM124" t="s">
        <v>47</v>
      </c>
      <c r="LUN124" t="s">
        <v>632</v>
      </c>
      <c r="LUO124" t="s">
        <v>262</v>
      </c>
      <c r="LUP124" t="s">
        <v>455</v>
      </c>
      <c r="LUQ124">
        <f>LUQ56</f>
        <v>0</v>
      </c>
      <c r="LUR124" t="s">
        <v>180</v>
      </c>
      <c r="LUS124" t="s">
        <v>47</v>
      </c>
      <c r="LUT124" t="s">
        <v>632</v>
      </c>
      <c r="LUU124" t="s">
        <v>262</v>
      </c>
      <c r="LUV124" t="s">
        <v>455</v>
      </c>
      <c r="LUW124">
        <f>LUW56</f>
        <v>0</v>
      </c>
      <c r="LUX124" t="s">
        <v>180</v>
      </c>
      <c r="LUY124" t="s">
        <v>47</v>
      </c>
      <c r="LUZ124" t="s">
        <v>632</v>
      </c>
      <c r="LVA124" t="s">
        <v>262</v>
      </c>
      <c r="LVB124" t="s">
        <v>455</v>
      </c>
      <c r="LVC124">
        <f>LVC56</f>
        <v>0</v>
      </c>
      <c r="LVD124" t="s">
        <v>180</v>
      </c>
      <c r="LVE124" t="s">
        <v>47</v>
      </c>
      <c r="LVF124" t="s">
        <v>632</v>
      </c>
      <c r="LVG124" t="s">
        <v>262</v>
      </c>
      <c r="LVH124" t="s">
        <v>455</v>
      </c>
      <c r="LVI124">
        <f>LVI56</f>
        <v>0</v>
      </c>
      <c r="LVJ124" t="s">
        <v>180</v>
      </c>
      <c r="LVK124" t="s">
        <v>47</v>
      </c>
      <c r="LVL124" t="s">
        <v>632</v>
      </c>
      <c r="LVM124" t="s">
        <v>262</v>
      </c>
      <c r="LVN124" t="s">
        <v>455</v>
      </c>
      <c r="LVO124">
        <f>LVO56</f>
        <v>0</v>
      </c>
      <c r="LVP124" t="s">
        <v>180</v>
      </c>
      <c r="LVQ124" t="s">
        <v>47</v>
      </c>
      <c r="LVR124" t="s">
        <v>632</v>
      </c>
      <c r="LVS124" t="s">
        <v>262</v>
      </c>
      <c r="LVT124" t="s">
        <v>455</v>
      </c>
      <c r="LVU124">
        <f>LVU56</f>
        <v>0</v>
      </c>
      <c r="LVV124" t="s">
        <v>180</v>
      </c>
      <c r="LVW124" t="s">
        <v>47</v>
      </c>
      <c r="LVX124" t="s">
        <v>632</v>
      </c>
      <c r="LVY124" t="s">
        <v>262</v>
      </c>
      <c r="LVZ124" t="s">
        <v>455</v>
      </c>
      <c r="LWA124">
        <f>LWA56</f>
        <v>0</v>
      </c>
      <c r="LWB124" t="s">
        <v>180</v>
      </c>
      <c r="LWC124" t="s">
        <v>47</v>
      </c>
      <c r="LWD124" t="s">
        <v>632</v>
      </c>
      <c r="LWE124" t="s">
        <v>262</v>
      </c>
      <c r="LWF124" t="s">
        <v>455</v>
      </c>
      <c r="LWG124">
        <f>LWG56</f>
        <v>0</v>
      </c>
      <c r="LWH124" t="s">
        <v>180</v>
      </c>
      <c r="LWI124" t="s">
        <v>47</v>
      </c>
      <c r="LWJ124" t="s">
        <v>632</v>
      </c>
      <c r="LWK124" t="s">
        <v>262</v>
      </c>
      <c r="LWL124" t="s">
        <v>455</v>
      </c>
      <c r="LWM124">
        <f>LWM56</f>
        <v>0</v>
      </c>
      <c r="LWN124" t="s">
        <v>180</v>
      </c>
      <c r="LWO124" t="s">
        <v>47</v>
      </c>
      <c r="LWP124" t="s">
        <v>632</v>
      </c>
      <c r="LWQ124" t="s">
        <v>262</v>
      </c>
      <c r="LWR124" t="s">
        <v>455</v>
      </c>
      <c r="LWS124">
        <f>LWS56</f>
        <v>0</v>
      </c>
      <c r="LWT124" t="s">
        <v>180</v>
      </c>
      <c r="LWU124" t="s">
        <v>47</v>
      </c>
      <c r="LWV124" t="s">
        <v>632</v>
      </c>
      <c r="LWW124" t="s">
        <v>262</v>
      </c>
      <c r="LWX124" t="s">
        <v>455</v>
      </c>
      <c r="LWY124">
        <f>LWY56</f>
        <v>0</v>
      </c>
      <c r="LWZ124" t="s">
        <v>180</v>
      </c>
      <c r="LXA124" t="s">
        <v>47</v>
      </c>
      <c r="LXB124" t="s">
        <v>632</v>
      </c>
      <c r="LXC124" t="s">
        <v>262</v>
      </c>
      <c r="LXD124" t="s">
        <v>455</v>
      </c>
      <c r="LXE124">
        <f>LXE56</f>
        <v>0</v>
      </c>
      <c r="LXF124" t="s">
        <v>180</v>
      </c>
      <c r="LXG124" t="s">
        <v>47</v>
      </c>
      <c r="LXH124" t="s">
        <v>632</v>
      </c>
      <c r="LXI124" t="s">
        <v>262</v>
      </c>
      <c r="LXJ124" t="s">
        <v>455</v>
      </c>
      <c r="LXK124">
        <f>LXK56</f>
        <v>0</v>
      </c>
      <c r="LXL124" t="s">
        <v>180</v>
      </c>
      <c r="LXM124" t="s">
        <v>47</v>
      </c>
      <c r="LXN124" t="s">
        <v>632</v>
      </c>
      <c r="LXO124" t="s">
        <v>262</v>
      </c>
      <c r="LXP124" t="s">
        <v>455</v>
      </c>
      <c r="LXQ124">
        <f>LXQ56</f>
        <v>0</v>
      </c>
      <c r="LXR124" t="s">
        <v>180</v>
      </c>
      <c r="LXS124" t="s">
        <v>47</v>
      </c>
      <c r="LXT124" t="s">
        <v>632</v>
      </c>
      <c r="LXU124" t="s">
        <v>262</v>
      </c>
      <c r="LXV124" t="s">
        <v>455</v>
      </c>
      <c r="LXW124">
        <f>LXW56</f>
        <v>0</v>
      </c>
      <c r="LXX124" t="s">
        <v>180</v>
      </c>
      <c r="LXY124" t="s">
        <v>47</v>
      </c>
      <c r="LXZ124" t="s">
        <v>632</v>
      </c>
      <c r="LYA124" t="s">
        <v>262</v>
      </c>
      <c r="LYB124" t="s">
        <v>455</v>
      </c>
      <c r="LYC124">
        <f>LYC56</f>
        <v>0</v>
      </c>
      <c r="LYD124" t="s">
        <v>180</v>
      </c>
      <c r="LYE124" t="s">
        <v>47</v>
      </c>
      <c r="LYF124" t="s">
        <v>632</v>
      </c>
      <c r="LYG124" t="s">
        <v>262</v>
      </c>
      <c r="LYH124" t="s">
        <v>455</v>
      </c>
      <c r="LYI124">
        <f>LYI56</f>
        <v>0</v>
      </c>
      <c r="LYJ124" t="s">
        <v>180</v>
      </c>
      <c r="LYK124" t="s">
        <v>47</v>
      </c>
      <c r="LYL124" t="s">
        <v>632</v>
      </c>
      <c r="LYM124" t="s">
        <v>262</v>
      </c>
      <c r="LYN124" t="s">
        <v>455</v>
      </c>
      <c r="LYO124">
        <f>LYO56</f>
        <v>0</v>
      </c>
      <c r="LYP124" t="s">
        <v>180</v>
      </c>
      <c r="LYQ124" t="s">
        <v>47</v>
      </c>
      <c r="LYR124" t="s">
        <v>632</v>
      </c>
      <c r="LYS124" t="s">
        <v>262</v>
      </c>
      <c r="LYT124" t="s">
        <v>455</v>
      </c>
      <c r="LYU124">
        <f>LYU56</f>
        <v>0</v>
      </c>
      <c r="LYV124" t="s">
        <v>180</v>
      </c>
      <c r="LYW124" t="s">
        <v>47</v>
      </c>
      <c r="LYX124" t="s">
        <v>632</v>
      </c>
      <c r="LYY124" t="s">
        <v>262</v>
      </c>
      <c r="LYZ124" t="s">
        <v>455</v>
      </c>
      <c r="LZA124">
        <f>LZA56</f>
        <v>0</v>
      </c>
      <c r="LZB124" t="s">
        <v>180</v>
      </c>
      <c r="LZC124" t="s">
        <v>47</v>
      </c>
      <c r="LZD124" t="s">
        <v>632</v>
      </c>
      <c r="LZE124" t="s">
        <v>262</v>
      </c>
      <c r="LZF124" t="s">
        <v>455</v>
      </c>
      <c r="LZG124">
        <f>LZG56</f>
        <v>0</v>
      </c>
      <c r="LZH124" t="s">
        <v>180</v>
      </c>
      <c r="LZI124" t="s">
        <v>47</v>
      </c>
      <c r="LZJ124" t="s">
        <v>632</v>
      </c>
      <c r="LZK124" t="s">
        <v>262</v>
      </c>
      <c r="LZL124" t="s">
        <v>455</v>
      </c>
      <c r="LZM124">
        <f>LZM56</f>
        <v>0</v>
      </c>
      <c r="LZN124" t="s">
        <v>180</v>
      </c>
      <c r="LZO124" t="s">
        <v>47</v>
      </c>
      <c r="LZP124" t="s">
        <v>632</v>
      </c>
      <c r="LZQ124" t="s">
        <v>262</v>
      </c>
      <c r="LZR124" t="s">
        <v>455</v>
      </c>
      <c r="LZS124">
        <f>LZS56</f>
        <v>0</v>
      </c>
      <c r="LZT124" t="s">
        <v>180</v>
      </c>
      <c r="LZU124" t="s">
        <v>47</v>
      </c>
      <c r="LZV124" t="s">
        <v>632</v>
      </c>
      <c r="LZW124" t="s">
        <v>262</v>
      </c>
      <c r="LZX124" t="s">
        <v>455</v>
      </c>
      <c r="LZY124">
        <f>LZY56</f>
        <v>0</v>
      </c>
      <c r="LZZ124" t="s">
        <v>180</v>
      </c>
      <c r="MAA124" t="s">
        <v>47</v>
      </c>
      <c r="MAB124" t="s">
        <v>632</v>
      </c>
      <c r="MAC124" t="s">
        <v>262</v>
      </c>
      <c r="MAD124" t="s">
        <v>455</v>
      </c>
      <c r="MAE124">
        <f>MAE56</f>
        <v>0</v>
      </c>
      <c r="MAF124" t="s">
        <v>180</v>
      </c>
      <c r="MAG124" t="s">
        <v>47</v>
      </c>
      <c r="MAH124" t="s">
        <v>632</v>
      </c>
      <c r="MAI124" t="s">
        <v>262</v>
      </c>
      <c r="MAJ124" t="s">
        <v>455</v>
      </c>
      <c r="MAK124">
        <f>MAK56</f>
        <v>0</v>
      </c>
      <c r="MAL124" t="s">
        <v>180</v>
      </c>
      <c r="MAM124" t="s">
        <v>47</v>
      </c>
      <c r="MAN124" t="s">
        <v>632</v>
      </c>
      <c r="MAO124" t="s">
        <v>262</v>
      </c>
      <c r="MAP124" t="s">
        <v>455</v>
      </c>
      <c r="MAQ124">
        <f>MAQ56</f>
        <v>0</v>
      </c>
      <c r="MAR124" t="s">
        <v>180</v>
      </c>
      <c r="MAS124" t="s">
        <v>47</v>
      </c>
      <c r="MAT124" t="s">
        <v>632</v>
      </c>
      <c r="MAU124" t="s">
        <v>262</v>
      </c>
      <c r="MAV124" t="s">
        <v>455</v>
      </c>
      <c r="MAW124">
        <f>MAW56</f>
        <v>0</v>
      </c>
      <c r="MAX124" t="s">
        <v>180</v>
      </c>
      <c r="MAY124" t="s">
        <v>47</v>
      </c>
      <c r="MAZ124" t="s">
        <v>632</v>
      </c>
      <c r="MBA124" t="s">
        <v>262</v>
      </c>
      <c r="MBB124" t="s">
        <v>455</v>
      </c>
      <c r="MBC124">
        <f>MBC56</f>
        <v>0</v>
      </c>
      <c r="MBD124" t="s">
        <v>180</v>
      </c>
      <c r="MBE124" t="s">
        <v>47</v>
      </c>
      <c r="MBF124" t="s">
        <v>632</v>
      </c>
      <c r="MBG124" t="s">
        <v>262</v>
      </c>
      <c r="MBH124" t="s">
        <v>455</v>
      </c>
      <c r="MBI124">
        <f>MBI56</f>
        <v>0</v>
      </c>
      <c r="MBJ124" t="s">
        <v>180</v>
      </c>
      <c r="MBK124" t="s">
        <v>47</v>
      </c>
      <c r="MBL124" t="s">
        <v>632</v>
      </c>
      <c r="MBM124" t="s">
        <v>262</v>
      </c>
      <c r="MBN124" t="s">
        <v>455</v>
      </c>
      <c r="MBO124">
        <f>MBO56</f>
        <v>0</v>
      </c>
      <c r="MBP124" t="s">
        <v>180</v>
      </c>
      <c r="MBQ124" t="s">
        <v>47</v>
      </c>
      <c r="MBR124" t="s">
        <v>632</v>
      </c>
      <c r="MBS124" t="s">
        <v>262</v>
      </c>
      <c r="MBT124" t="s">
        <v>455</v>
      </c>
      <c r="MBU124">
        <f>MBU56</f>
        <v>0</v>
      </c>
      <c r="MBV124" t="s">
        <v>180</v>
      </c>
      <c r="MBW124" t="s">
        <v>47</v>
      </c>
      <c r="MBX124" t="s">
        <v>632</v>
      </c>
      <c r="MBY124" t="s">
        <v>262</v>
      </c>
      <c r="MBZ124" t="s">
        <v>455</v>
      </c>
      <c r="MCA124">
        <f>MCA56</f>
        <v>0</v>
      </c>
      <c r="MCB124" t="s">
        <v>180</v>
      </c>
      <c r="MCC124" t="s">
        <v>47</v>
      </c>
      <c r="MCD124" t="s">
        <v>632</v>
      </c>
      <c r="MCE124" t="s">
        <v>262</v>
      </c>
      <c r="MCF124" t="s">
        <v>455</v>
      </c>
      <c r="MCG124">
        <f>MCG56</f>
        <v>0</v>
      </c>
      <c r="MCH124" t="s">
        <v>180</v>
      </c>
      <c r="MCI124" t="s">
        <v>47</v>
      </c>
      <c r="MCJ124" t="s">
        <v>632</v>
      </c>
      <c r="MCK124" t="s">
        <v>262</v>
      </c>
      <c r="MCL124" t="s">
        <v>455</v>
      </c>
      <c r="MCM124">
        <f>MCM56</f>
        <v>0</v>
      </c>
      <c r="MCN124" t="s">
        <v>180</v>
      </c>
      <c r="MCO124" t="s">
        <v>47</v>
      </c>
      <c r="MCP124" t="s">
        <v>632</v>
      </c>
      <c r="MCQ124" t="s">
        <v>262</v>
      </c>
      <c r="MCR124" t="s">
        <v>455</v>
      </c>
      <c r="MCS124">
        <f>MCS56</f>
        <v>0</v>
      </c>
      <c r="MCT124" t="s">
        <v>180</v>
      </c>
      <c r="MCU124" t="s">
        <v>47</v>
      </c>
      <c r="MCV124" t="s">
        <v>632</v>
      </c>
      <c r="MCW124" t="s">
        <v>262</v>
      </c>
      <c r="MCX124" t="s">
        <v>455</v>
      </c>
      <c r="MCY124">
        <f>MCY56</f>
        <v>0</v>
      </c>
      <c r="MCZ124" t="s">
        <v>180</v>
      </c>
      <c r="MDA124" t="s">
        <v>47</v>
      </c>
      <c r="MDB124" t="s">
        <v>632</v>
      </c>
      <c r="MDC124" t="s">
        <v>262</v>
      </c>
      <c r="MDD124" t="s">
        <v>455</v>
      </c>
      <c r="MDE124">
        <f>MDE56</f>
        <v>0</v>
      </c>
      <c r="MDF124" t="s">
        <v>180</v>
      </c>
      <c r="MDG124" t="s">
        <v>47</v>
      </c>
      <c r="MDH124" t="s">
        <v>632</v>
      </c>
      <c r="MDI124" t="s">
        <v>262</v>
      </c>
      <c r="MDJ124" t="s">
        <v>455</v>
      </c>
      <c r="MDK124">
        <f>MDK56</f>
        <v>0</v>
      </c>
      <c r="MDL124" t="s">
        <v>180</v>
      </c>
      <c r="MDM124" t="s">
        <v>47</v>
      </c>
      <c r="MDN124" t="s">
        <v>632</v>
      </c>
      <c r="MDO124" t="s">
        <v>262</v>
      </c>
      <c r="MDP124" t="s">
        <v>455</v>
      </c>
      <c r="MDQ124">
        <f>MDQ56</f>
        <v>0</v>
      </c>
      <c r="MDR124" t="s">
        <v>180</v>
      </c>
      <c r="MDS124" t="s">
        <v>47</v>
      </c>
      <c r="MDT124" t="s">
        <v>632</v>
      </c>
      <c r="MDU124" t="s">
        <v>262</v>
      </c>
      <c r="MDV124" t="s">
        <v>455</v>
      </c>
      <c r="MDW124">
        <f>MDW56</f>
        <v>0</v>
      </c>
      <c r="MDX124" t="s">
        <v>180</v>
      </c>
      <c r="MDY124" t="s">
        <v>47</v>
      </c>
      <c r="MDZ124" t="s">
        <v>632</v>
      </c>
      <c r="MEA124" t="s">
        <v>262</v>
      </c>
      <c r="MEB124" t="s">
        <v>455</v>
      </c>
      <c r="MEC124">
        <f>MEC56</f>
        <v>0</v>
      </c>
      <c r="MED124" t="s">
        <v>180</v>
      </c>
      <c r="MEE124" t="s">
        <v>47</v>
      </c>
      <c r="MEF124" t="s">
        <v>632</v>
      </c>
      <c r="MEG124" t="s">
        <v>262</v>
      </c>
      <c r="MEH124" t="s">
        <v>455</v>
      </c>
      <c r="MEI124">
        <f>MEI56</f>
        <v>0</v>
      </c>
      <c r="MEJ124" t="s">
        <v>180</v>
      </c>
      <c r="MEK124" t="s">
        <v>47</v>
      </c>
      <c r="MEL124" t="s">
        <v>632</v>
      </c>
      <c r="MEM124" t="s">
        <v>262</v>
      </c>
      <c r="MEN124" t="s">
        <v>455</v>
      </c>
      <c r="MEO124">
        <f>MEO56</f>
        <v>0</v>
      </c>
      <c r="MEP124" t="s">
        <v>180</v>
      </c>
      <c r="MEQ124" t="s">
        <v>47</v>
      </c>
      <c r="MER124" t="s">
        <v>632</v>
      </c>
      <c r="MES124" t="s">
        <v>262</v>
      </c>
      <c r="MET124" t="s">
        <v>455</v>
      </c>
      <c r="MEU124">
        <f>MEU56</f>
        <v>0</v>
      </c>
      <c r="MEV124" t="s">
        <v>180</v>
      </c>
      <c r="MEW124" t="s">
        <v>47</v>
      </c>
      <c r="MEX124" t="s">
        <v>632</v>
      </c>
      <c r="MEY124" t="s">
        <v>262</v>
      </c>
      <c r="MEZ124" t="s">
        <v>455</v>
      </c>
      <c r="MFA124">
        <f>MFA56</f>
        <v>0</v>
      </c>
      <c r="MFB124" t="s">
        <v>180</v>
      </c>
      <c r="MFC124" t="s">
        <v>47</v>
      </c>
      <c r="MFD124" t="s">
        <v>632</v>
      </c>
      <c r="MFE124" t="s">
        <v>262</v>
      </c>
      <c r="MFF124" t="s">
        <v>455</v>
      </c>
      <c r="MFG124">
        <f>MFG56</f>
        <v>0</v>
      </c>
      <c r="MFH124" t="s">
        <v>180</v>
      </c>
      <c r="MFI124" t="s">
        <v>47</v>
      </c>
      <c r="MFJ124" t="s">
        <v>632</v>
      </c>
      <c r="MFK124" t="s">
        <v>262</v>
      </c>
      <c r="MFL124" t="s">
        <v>455</v>
      </c>
      <c r="MFM124">
        <f>MFM56</f>
        <v>0</v>
      </c>
      <c r="MFN124" t="s">
        <v>180</v>
      </c>
      <c r="MFO124" t="s">
        <v>47</v>
      </c>
      <c r="MFP124" t="s">
        <v>632</v>
      </c>
      <c r="MFQ124" t="s">
        <v>262</v>
      </c>
      <c r="MFR124" t="s">
        <v>455</v>
      </c>
      <c r="MFS124">
        <f>MFS56</f>
        <v>0</v>
      </c>
      <c r="MFT124" t="s">
        <v>180</v>
      </c>
      <c r="MFU124" t="s">
        <v>47</v>
      </c>
      <c r="MFV124" t="s">
        <v>632</v>
      </c>
      <c r="MFW124" t="s">
        <v>262</v>
      </c>
      <c r="MFX124" t="s">
        <v>455</v>
      </c>
      <c r="MFY124">
        <f>MFY56</f>
        <v>0</v>
      </c>
      <c r="MFZ124" t="s">
        <v>180</v>
      </c>
      <c r="MGA124" t="s">
        <v>47</v>
      </c>
      <c r="MGB124" t="s">
        <v>632</v>
      </c>
      <c r="MGC124" t="s">
        <v>262</v>
      </c>
      <c r="MGD124" t="s">
        <v>455</v>
      </c>
      <c r="MGE124">
        <f>MGE56</f>
        <v>0</v>
      </c>
      <c r="MGF124" t="s">
        <v>180</v>
      </c>
      <c r="MGG124" t="s">
        <v>47</v>
      </c>
      <c r="MGH124" t="s">
        <v>632</v>
      </c>
      <c r="MGI124" t="s">
        <v>262</v>
      </c>
      <c r="MGJ124" t="s">
        <v>455</v>
      </c>
      <c r="MGK124">
        <f>MGK56</f>
        <v>0</v>
      </c>
      <c r="MGL124" t="s">
        <v>180</v>
      </c>
      <c r="MGM124" t="s">
        <v>47</v>
      </c>
      <c r="MGN124" t="s">
        <v>632</v>
      </c>
      <c r="MGO124" t="s">
        <v>262</v>
      </c>
      <c r="MGP124" t="s">
        <v>455</v>
      </c>
      <c r="MGQ124">
        <f>MGQ56</f>
        <v>0</v>
      </c>
      <c r="MGR124" t="s">
        <v>180</v>
      </c>
      <c r="MGS124" t="s">
        <v>47</v>
      </c>
      <c r="MGT124" t="s">
        <v>632</v>
      </c>
      <c r="MGU124" t="s">
        <v>262</v>
      </c>
      <c r="MGV124" t="s">
        <v>455</v>
      </c>
      <c r="MGW124">
        <f>MGW56</f>
        <v>0</v>
      </c>
      <c r="MGX124" t="s">
        <v>180</v>
      </c>
      <c r="MGY124" t="s">
        <v>47</v>
      </c>
      <c r="MGZ124" t="s">
        <v>632</v>
      </c>
      <c r="MHA124" t="s">
        <v>262</v>
      </c>
      <c r="MHB124" t="s">
        <v>455</v>
      </c>
      <c r="MHC124">
        <f>MHC56</f>
        <v>0</v>
      </c>
      <c r="MHD124" t="s">
        <v>180</v>
      </c>
      <c r="MHE124" t="s">
        <v>47</v>
      </c>
      <c r="MHF124" t="s">
        <v>632</v>
      </c>
      <c r="MHG124" t="s">
        <v>262</v>
      </c>
      <c r="MHH124" t="s">
        <v>455</v>
      </c>
      <c r="MHI124">
        <f>MHI56</f>
        <v>0</v>
      </c>
      <c r="MHJ124" t="s">
        <v>180</v>
      </c>
      <c r="MHK124" t="s">
        <v>47</v>
      </c>
      <c r="MHL124" t="s">
        <v>632</v>
      </c>
      <c r="MHM124" t="s">
        <v>262</v>
      </c>
      <c r="MHN124" t="s">
        <v>455</v>
      </c>
      <c r="MHO124">
        <f>MHO56</f>
        <v>0</v>
      </c>
      <c r="MHP124" t="s">
        <v>180</v>
      </c>
      <c r="MHQ124" t="s">
        <v>47</v>
      </c>
      <c r="MHR124" t="s">
        <v>632</v>
      </c>
      <c r="MHS124" t="s">
        <v>262</v>
      </c>
      <c r="MHT124" t="s">
        <v>455</v>
      </c>
      <c r="MHU124">
        <f>MHU56</f>
        <v>0</v>
      </c>
      <c r="MHV124" t="s">
        <v>180</v>
      </c>
      <c r="MHW124" t="s">
        <v>47</v>
      </c>
      <c r="MHX124" t="s">
        <v>632</v>
      </c>
      <c r="MHY124" t="s">
        <v>262</v>
      </c>
      <c r="MHZ124" t="s">
        <v>455</v>
      </c>
      <c r="MIA124">
        <f>MIA56</f>
        <v>0</v>
      </c>
      <c r="MIB124" t="s">
        <v>180</v>
      </c>
      <c r="MIC124" t="s">
        <v>47</v>
      </c>
      <c r="MID124" t="s">
        <v>632</v>
      </c>
      <c r="MIE124" t="s">
        <v>262</v>
      </c>
      <c r="MIF124" t="s">
        <v>455</v>
      </c>
      <c r="MIG124">
        <f>MIG56</f>
        <v>0</v>
      </c>
      <c r="MIH124" t="s">
        <v>180</v>
      </c>
      <c r="MII124" t="s">
        <v>47</v>
      </c>
      <c r="MIJ124" t="s">
        <v>632</v>
      </c>
      <c r="MIK124" t="s">
        <v>262</v>
      </c>
      <c r="MIL124" t="s">
        <v>455</v>
      </c>
      <c r="MIM124">
        <f>MIM56</f>
        <v>0</v>
      </c>
      <c r="MIN124" t="s">
        <v>180</v>
      </c>
      <c r="MIO124" t="s">
        <v>47</v>
      </c>
      <c r="MIP124" t="s">
        <v>632</v>
      </c>
      <c r="MIQ124" t="s">
        <v>262</v>
      </c>
      <c r="MIR124" t="s">
        <v>455</v>
      </c>
      <c r="MIS124">
        <f>MIS56</f>
        <v>0</v>
      </c>
      <c r="MIT124" t="s">
        <v>180</v>
      </c>
      <c r="MIU124" t="s">
        <v>47</v>
      </c>
      <c r="MIV124" t="s">
        <v>632</v>
      </c>
      <c r="MIW124" t="s">
        <v>262</v>
      </c>
      <c r="MIX124" t="s">
        <v>455</v>
      </c>
      <c r="MIY124">
        <f>MIY56</f>
        <v>0</v>
      </c>
      <c r="MIZ124" t="s">
        <v>180</v>
      </c>
      <c r="MJA124" t="s">
        <v>47</v>
      </c>
      <c r="MJB124" t="s">
        <v>632</v>
      </c>
      <c r="MJC124" t="s">
        <v>262</v>
      </c>
      <c r="MJD124" t="s">
        <v>455</v>
      </c>
      <c r="MJE124">
        <f>MJE56</f>
        <v>0</v>
      </c>
      <c r="MJF124" t="s">
        <v>180</v>
      </c>
      <c r="MJG124" t="s">
        <v>47</v>
      </c>
      <c r="MJH124" t="s">
        <v>632</v>
      </c>
      <c r="MJI124" t="s">
        <v>262</v>
      </c>
      <c r="MJJ124" t="s">
        <v>455</v>
      </c>
      <c r="MJK124">
        <f>MJK56</f>
        <v>0</v>
      </c>
      <c r="MJL124" t="s">
        <v>180</v>
      </c>
      <c r="MJM124" t="s">
        <v>47</v>
      </c>
      <c r="MJN124" t="s">
        <v>632</v>
      </c>
      <c r="MJO124" t="s">
        <v>262</v>
      </c>
      <c r="MJP124" t="s">
        <v>455</v>
      </c>
      <c r="MJQ124">
        <f>MJQ56</f>
        <v>0</v>
      </c>
      <c r="MJR124" t="s">
        <v>180</v>
      </c>
      <c r="MJS124" t="s">
        <v>47</v>
      </c>
      <c r="MJT124" t="s">
        <v>632</v>
      </c>
      <c r="MJU124" t="s">
        <v>262</v>
      </c>
      <c r="MJV124" t="s">
        <v>455</v>
      </c>
      <c r="MJW124">
        <f>MJW56</f>
        <v>0</v>
      </c>
      <c r="MJX124" t="s">
        <v>180</v>
      </c>
      <c r="MJY124" t="s">
        <v>47</v>
      </c>
      <c r="MJZ124" t="s">
        <v>632</v>
      </c>
      <c r="MKA124" t="s">
        <v>262</v>
      </c>
      <c r="MKB124" t="s">
        <v>455</v>
      </c>
      <c r="MKC124">
        <f>MKC56</f>
        <v>0</v>
      </c>
      <c r="MKD124" t="s">
        <v>180</v>
      </c>
      <c r="MKE124" t="s">
        <v>47</v>
      </c>
      <c r="MKF124" t="s">
        <v>632</v>
      </c>
      <c r="MKG124" t="s">
        <v>262</v>
      </c>
      <c r="MKH124" t="s">
        <v>455</v>
      </c>
      <c r="MKI124">
        <f>MKI56</f>
        <v>0</v>
      </c>
      <c r="MKJ124" t="s">
        <v>180</v>
      </c>
      <c r="MKK124" t="s">
        <v>47</v>
      </c>
      <c r="MKL124" t="s">
        <v>632</v>
      </c>
      <c r="MKM124" t="s">
        <v>262</v>
      </c>
      <c r="MKN124" t="s">
        <v>455</v>
      </c>
      <c r="MKO124">
        <f>MKO56</f>
        <v>0</v>
      </c>
      <c r="MKP124" t="s">
        <v>180</v>
      </c>
      <c r="MKQ124" t="s">
        <v>47</v>
      </c>
      <c r="MKR124" t="s">
        <v>632</v>
      </c>
      <c r="MKS124" t="s">
        <v>262</v>
      </c>
      <c r="MKT124" t="s">
        <v>455</v>
      </c>
      <c r="MKU124">
        <f>MKU56</f>
        <v>0</v>
      </c>
      <c r="MKV124" t="s">
        <v>180</v>
      </c>
      <c r="MKW124" t="s">
        <v>47</v>
      </c>
      <c r="MKX124" t="s">
        <v>632</v>
      </c>
      <c r="MKY124" t="s">
        <v>262</v>
      </c>
      <c r="MKZ124" t="s">
        <v>455</v>
      </c>
      <c r="MLA124">
        <f>MLA56</f>
        <v>0</v>
      </c>
      <c r="MLB124" t="s">
        <v>180</v>
      </c>
      <c r="MLC124" t="s">
        <v>47</v>
      </c>
      <c r="MLD124" t="s">
        <v>632</v>
      </c>
      <c r="MLE124" t="s">
        <v>262</v>
      </c>
      <c r="MLF124" t="s">
        <v>455</v>
      </c>
      <c r="MLG124">
        <f>MLG56</f>
        <v>0</v>
      </c>
      <c r="MLH124" t="s">
        <v>180</v>
      </c>
      <c r="MLI124" t="s">
        <v>47</v>
      </c>
      <c r="MLJ124" t="s">
        <v>632</v>
      </c>
      <c r="MLK124" t="s">
        <v>262</v>
      </c>
      <c r="MLL124" t="s">
        <v>455</v>
      </c>
      <c r="MLM124">
        <f>MLM56</f>
        <v>0</v>
      </c>
      <c r="MLN124" t="s">
        <v>180</v>
      </c>
      <c r="MLO124" t="s">
        <v>47</v>
      </c>
      <c r="MLP124" t="s">
        <v>632</v>
      </c>
      <c r="MLQ124" t="s">
        <v>262</v>
      </c>
      <c r="MLR124" t="s">
        <v>455</v>
      </c>
      <c r="MLS124">
        <f>MLS56</f>
        <v>0</v>
      </c>
      <c r="MLT124" t="s">
        <v>180</v>
      </c>
      <c r="MLU124" t="s">
        <v>47</v>
      </c>
      <c r="MLV124" t="s">
        <v>632</v>
      </c>
      <c r="MLW124" t="s">
        <v>262</v>
      </c>
      <c r="MLX124" t="s">
        <v>455</v>
      </c>
      <c r="MLY124">
        <f>MLY56</f>
        <v>0</v>
      </c>
      <c r="MLZ124" t="s">
        <v>180</v>
      </c>
      <c r="MMA124" t="s">
        <v>47</v>
      </c>
      <c r="MMB124" t="s">
        <v>632</v>
      </c>
      <c r="MMC124" t="s">
        <v>262</v>
      </c>
      <c r="MMD124" t="s">
        <v>455</v>
      </c>
      <c r="MME124">
        <f>MME56</f>
        <v>0</v>
      </c>
      <c r="MMF124" t="s">
        <v>180</v>
      </c>
      <c r="MMG124" t="s">
        <v>47</v>
      </c>
      <c r="MMH124" t="s">
        <v>632</v>
      </c>
      <c r="MMI124" t="s">
        <v>262</v>
      </c>
      <c r="MMJ124" t="s">
        <v>455</v>
      </c>
      <c r="MMK124">
        <f>MMK56</f>
        <v>0</v>
      </c>
      <c r="MML124" t="s">
        <v>180</v>
      </c>
      <c r="MMM124" t="s">
        <v>47</v>
      </c>
      <c r="MMN124" t="s">
        <v>632</v>
      </c>
      <c r="MMO124" t="s">
        <v>262</v>
      </c>
      <c r="MMP124" t="s">
        <v>455</v>
      </c>
      <c r="MMQ124">
        <f>MMQ56</f>
        <v>0</v>
      </c>
      <c r="MMR124" t="s">
        <v>180</v>
      </c>
      <c r="MMS124" t="s">
        <v>47</v>
      </c>
      <c r="MMT124" t="s">
        <v>632</v>
      </c>
      <c r="MMU124" t="s">
        <v>262</v>
      </c>
      <c r="MMV124" t="s">
        <v>455</v>
      </c>
      <c r="MMW124">
        <f>MMW56</f>
        <v>0</v>
      </c>
      <c r="MMX124" t="s">
        <v>180</v>
      </c>
      <c r="MMY124" t="s">
        <v>47</v>
      </c>
      <c r="MMZ124" t="s">
        <v>632</v>
      </c>
      <c r="MNA124" t="s">
        <v>262</v>
      </c>
      <c r="MNB124" t="s">
        <v>455</v>
      </c>
      <c r="MNC124">
        <f>MNC56</f>
        <v>0</v>
      </c>
      <c r="MND124" t="s">
        <v>180</v>
      </c>
      <c r="MNE124" t="s">
        <v>47</v>
      </c>
      <c r="MNF124" t="s">
        <v>632</v>
      </c>
      <c r="MNG124" t="s">
        <v>262</v>
      </c>
      <c r="MNH124" t="s">
        <v>455</v>
      </c>
      <c r="MNI124">
        <f>MNI56</f>
        <v>0</v>
      </c>
      <c r="MNJ124" t="s">
        <v>180</v>
      </c>
      <c r="MNK124" t="s">
        <v>47</v>
      </c>
      <c r="MNL124" t="s">
        <v>632</v>
      </c>
      <c r="MNM124" t="s">
        <v>262</v>
      </c>
      <c r="MNN124" t="s">
        <v>455</v>
      </c>
      <c r="MNO124">
        <f>MNO56</f>
        <v>0</v>
      </c>
      <c r="MNP124" t="s">
        <v>180</v>
      </c>
      <c r="MNQ124" t="s">
        <v>47</v>
      </c>
      <c r="MNR124" t="s">
        <v>632</v>
      </c>
      <c r="MNS124" t="s">
        <v>262</v>
      </c>
      <c r="MNT124" t="s">
        <v>455</v>
      </c>
      <c r="MNU124">
        <f>MNU56</f>
        <v>0</v>
      </c>
      <c r="MNV124" t="s">
        <v>180</v>
      </c>
      <c r="MNW124" t="s">
        <v>47</v>
      </c>
      <c r="MNX124" t="s">
        <v>632</v>
      </c>
      <c r="MNY124" t="s">
        <v>262</v>
      </c>
      <c r="MNZ124" t="s">
        <v>455</v>
      </c>
      <c r="MOA124">
        <f>MOA56</f>
        <v>0</v>
      </c>
      <c r="MOB124" t="s">
        <v>180</v>
      </c>
      <c r="MOC124" t="s">
        <v>47</v>
      </c>
      <c r="MOD124" t="s">
        <v>632</v>
      </c>
      <c r="MOE124" t="s">
        <v>262</v>
      </c>
      <c r="MOF124" t="s">
        <v>455</v>
      </c>
      <c r="MOG124">
        <f>MOG56</f>
        <v>0</v>
      </c>
      <c r="MOH124" t="s">
        <v>180</v>
      </c>
      <c r="MOI124" t="s">
        <v>47</v>
      </c>
      <c r="MOJ124" t="s">
        <v>632</v>
      </c>
      <c r="MOK124" t="s">
        <v>262</v>
      </c>
      <c r="MOL124" t="s">
        <v>455</v>
      </c>
      <c r="MOM124">
        <f>MOM56</f>
        <v>0</v>
      </c>
      <c r="MON124" t="s">
        <v>180</v>
      </c>
      <c r="MOO124" t="s">
        <v>47</v>
      </c>
      <c r="MOP124" t="s">
        <v>632</v>
      </c>
      <c r="MOQ124" t="s">
        <v>262</v>
      </c>
      <c r="MOR124" t="s">
        <v>455</v>
      </c>
      <c r="MOS124">
        <f>MOS56</f>
        <v>0</v>
      </c>
      <c r="MOT124" t="s">
        <v>180</v>
      </c>
      <c r="MOU124" t="s">
        <v>47</v>
      </c>
      <c r="MOV124" t="s">
        <v>632</v>
      </c>
      <c r="MOW124" t="s">
        <v>262</v>
      </c>
      <c r="MOX124" t="s">
        <v>455</v>
      </c>
      <c r="MOY124">
        <f>MOY56</f>
        <v>0</v>
      </c>
      <c r="MOZ124" t="s">
        <v>180</v>
      </c>
      <c r="MPA124" t="s">
        <v>47</v>
      </c>
      <c r="MPB124" t="s">
        <v>632</v>
      </c>
      <c r="MPC124" t="s">
        <v>262</v>
      </c>
      <c r="MPD124" t="s">
        <v>455</v>
      </c>
      <c r="MPE124">
        <f>MPE56</f>
        <v>0</v>
      </c>
      <c r="MPF124" t="s">
        <v>180</v>
      </c>
      <c r="MPG124" t="s">
        <v>47</v>
      </c>
      <c r="MPH124" t="s">
        <v>632</v>
      </c>
      <c r="MPI124" t="s">
        <v>262</v>
      </c>
      <c r="MPJ124" t="s">
        <v>455</v>
      </c>
      <c r="MPK124">
        <f>MPK56</f>
        <v>0</v>
      </c>
      <c r="MPL124" t="s">
        <v>180</v>
      </c>
      <c r="MPM124" t="s">
        <v>47</v>
      </c>
      <c r="MPN124" t="s">
        <v>632</v>
      </c>
      <c r="MPO124" t="s">
        <v>262</v>
      </c>
      <c r="MPP124" t="s">
        <v>455</v>
      </c>
      <c r="MPQ124">
        <f>MPQ56</f>
        <v>0</v>
      </c>
      <c r="MPR124" t="s">
        <v>180</v>
      </c>
      <c r="MPS124" t="s">
        <v>47</v>
      </c>
      <c r="MPT124" t="s">
        <v>632</v>
      </c>
      <c r="MPU124" t="s">
        <v>262</v>
      </c>
      <c r="MPV124" t="s">
        <v>455</v>
      </c>
      <c r="MPW124">
        <f>MPW56</f>
        <v>0</v>
      </c>
      <c r="MPX124" t="s">
        <v>180</v>
      </c>
      <c r="MPY124" t="s">
        <v>47</v>
      </c>
      <c r="MPZ124" t="s">
        <v>632</v>
      </c>
      <c r="MQA124" t="s">
        <v>262</v>
      </c>
      <c r="MQB124" t="s">
        <v>455</v>
      </c>
      <c r="MQC124">
        <f>MQC56</f>
        <v>0</v>
      </c>
      <c r="MQD124" t="s">
        <v>180</v>
      </c>
      <c r="MQE124" t="s">
        <v>47</v>
      </c>
      <c r="MQF124" t="s">
        <v>632</v>
      </c>
      <c r="MQG124" t="s">
        <v>262</v>
      </c>
      <c r="MQH124" t="s">
        <v>455</v>
      </c>
      <c r="MQI124">
        <f>MQI56</f>
        <v>0</v>
      </c>
      <c r="MQJ124" t="s">
        <v>180</v>
      </c>
      <c r="MQK124" t="s">
        <v>47</v>
      </c>
      <c r="MQL124" t="s">
        <v>632</v>
      </c>
      <c r="MQM124" t="s">
        <v>262</v>
      </c>
      <c r="MQN124" t="s">
        <v>455</v>
      </c>
      <c r="MQO124">
        <f>MQO56</f>
        <v>0</v>
      </c>
      <c r="MQP124" t="s">
        <v>180</v>
      </c>
      <c r="MQQ124" t="s">
        <v>47</v>
      </c>
      <c r="MQR124" t="s">
        <v>632</v>
      </c>
      <c r="MQS124" t="s">
        <v>262</v>
      </c>
      <c r="MQT124" t="s">
        <v>455</v>
      </c>
      <c r="MQU124">
        <f>MQU56</f>
        <v>0</v>
      </c>
      <c r="MQV124" t="s">
        <v>180</v>
      </c>
      <c r="MQW124" t="s">
        <v>47</v>
      </c>
      <c r="MQX124" t="s">
        <v>632</v>
      </c>
      <c r="MQY124" t="s">
        <v>262</v>
      </c>
      <c r="MQZ124" t="s">
        <v>455</v>
      </c>
      <c r="MRA124">
        <f>MRA56</f>
        <v>0</v>
      </c>
      <c r="MRB124" t="s">
        <v>180</v>
      </c>
      <c r="MRC124" t="s">
        <v>47</v>
      </c>
      <c r="MRD124" t="s">
        <v>632</v>
      </c>
      <c r="MRE124" t="s">
        <v>262</v>
      </c>
      <c r="MRF124" t="s">
        <v>455</v>
      </c>
      <c r="MRG124">
        <f>MRG56</f>
        <v>0</v>
      </c>
      <c r="MRH124" t="s">
        <v>180</v>
      </c>
      <c r="MRI124" t="s">
        <v>47</v>
      </c>
      <c r="MRJ124" t="s">
        <v>632</v>
      </c>
      <c r="MRK124" t="s">
        <v>262</v>
      </c>
      <c r="MRL124" t="s">
        <v>455</v>
      </c>
      <c r="MRM124">
        <f>MRM56</f>
        <v>0</v>
      </c>
      <c r="MRN124" t="s">
        <v>180</v>
      </c>
      <c r="MRO124" t="s">
        <v>47</v>
      </c>
      <c r="MRP124" t="s">
        <v>632</v>
      </c>
      <c r="MRQ124" t="s">
        <v>262</v>
      </c>
      <c r="MRR124" t="s">
        <v>455</v>
      </c>
      <c r="MRS124">
        <f>MRS56</f>
        <v>0</v>
      </c>
      <c r="MRT124" t="s">
        <v>180</v>
      </c>
      <c r="MRU124" t="s">
        <v>47</v>
      </c>
      <c r="MRV124" t="s">
        <v>632</v>
      </c>
      <c r="MRW124" t="s">
        <v>262</v>
      </c>
      <c r="MRX124" t="s">
        <v>455</v>
      </c>
      <c r="MRY124">
        <f>MRY56</f>
        <v>0</v>
      </c>
      <c r="MRZ124" t="s">
        <v>180</v>
      </c>
      <c r="MSA124" t="s">
        <v>47</v>
      </c>
      <c r="MSB124" t="s">
        <v>632</v>
      </c>
      <c r="MSC124" t="s">
        <v>262</v>
      </c>
      <c r="MSD124" t="s">
        <v>455</v>
      </c>
      <c r="MSE124">
        <f>MSE56</f>
        <v>0</v>
      </c>
      <c r="MSF124" t="s">
        <v>180</v>
      </c>
      <c r="MSG124" t="s">
        <v>47</v>
      </c>
      <c r="MSH124" t="s">
        <v>632</v>
      </c>
      <c r="MSI124" t="s">
        <v>262</v>
      </c>
      <c r="MSJ124" t="s">
        <v>455</v>
      </c>
      <c r="MSK124">
        <f>MSK56</f>
        <v>0</v>
      </c>
      <c r="MSL124" t="s">
        <v>180</v>
      </c>
      <c r="MSM124" t="s">
        <v>47</v>
      </c>
      <c r="MSN124" t="s">
        <v>632</v>
      </c>
      <c r="MSO124" t="s">
        <v>262</v>
      </c>
      <c r="MSP124" t="s">
        <v>455</v>
      </c>
      <c r="MSQ124">
        <f>MSQ56</f>
        <v>0</v>
      </c>
      <c r="MSR124" t="s">
        <v>180</v>
      </c>
      <c r="MSS124" t="s">
        <v>47</v>
      </c>
      <c r="MST124" t="s">
        <v>632</v>
      </c>
      <c r="MSU124" t="s">
        <v>262</v>
      </c>
      <c r="MSV124" t="s">
        <v>455</v>
      </c>
      <c r="MSW124">
        <f>MSW56</f>
        <v>0</v>
      </c>
      <c r="MSX124" t="s">
        <v>180</v>
      </c>
      <c r="MSY124" t="s">
        <v>47</v>
      </c>
      <c r="MSZ124" t="s">
        <v>632</v>
      </c>
      <c r="MTA124" t="s">
        <v>262</v>
      </c>
      <c r="MTB124" t="s">
        <v>455</v>
      </c>
      <c r="MTC124">
        <f>MTC56</f>
        <v>0</v>
      </c>
      <c r="MTD124" t="s">
        <v>180</v>
      </c>
      <c r="MTE124" t="s">
        <v>47</v>
      </c>
      <c r="MTF124" t="s">
        <v>632</v>
      </c>
      <c r="MTG124" t="s">
        <v>262</v>
      </c>
      <c r="MTH124" t="s">
        <v>455</v>
      </c>
      <c r="MTI124">
        <f>MTI56</f>
        <v>0</v>
      </c>
      <c r="MTJ124" t="s">
        <v>180</v>
      </c>
      <c r="MTK124" t="s">
        <v>47</v>
      </c>
      <c r="MTL124" t="s">
        <v>632</v>
      </c>
      <c r="MTM124" t="s">
        <v>262</v>
      </c>
      <c r="MTN124" t="s">
        <v>455</v>
      </c>
      <c r="MTO124">
        <f>MTO56</f>
        <v>0</v>
      </c>
      <c r="MTP124" t="s">
        <v>180</v>
      </c>
      <c r="MTQ124" t="s">
        <v>47</v>
      </c>
      <c r="MTR124" t="s">
        <v>632</v>
      </c>
      <c r="MTS124" t="s">
        <v>262</v>
      </c>
      <c r="MTT124" t="s">
        <v>455</v>
      </c>
      <c r="MTU124">
        <f>MTU56</f>
        <v>0</v>
      </c>
      <c r="MTV124" t="s">
        <v>180</v>
      </c>
      <c r="MTW124" t="s">
        <v>47</v>
      </c>
      <c r="MTX124" t="s">
        <v>632</v>
      </c>
      <c r="MTY124" t="s">
        <v>262</v>
      </c>
      <c r="MTZ124" t="s">
        <v>455</v>
      </c>
      <c r="MUA124">
        <f>MUA56</f>
        <v>0</v>
      </c>
      <c r="MUB124" t="s">
        <v>180</v>
      </c>
      <c r="MUC124" t="s">
        <v>47</v>
      </c>
      <c r="MUD124" t="s">
        <v>632</v>
      </c>
      <c r="MUE124" t="s">
        <v>262</v>
      </c>
      <c r="MUF124" t="s">
        <v>455</v>
      </c>
      <c r="MUG124">
        <f>MUG56</f>
        <v>0</v>
      </c>
      <c r="MUH124" t="s">
        <v>180</v>
      </c>
      <c r="MUI124" t="s">
        <v>47</v>
      </c>
      <c r="MUJ124" t="s">
        <v>632</v>
      </c>
      <c r="MUK124" t="s">
        <v>262</v>
      </c>
      <c r="MUL124" t="s">
        <v>455</v>
      </c>
      <c r="MUM124">
        <f>MUM56</f>
        <v>0</v>
      </c>
      <c r="MUN124" t="s">
        <v>180</v>
      </c>
      <c r="MUO124" t="s">
        <v>47</v>
      </c>
      <c r="MUP124" t="s">
        <v>632</v>
      </c>
      <c r="MUQ124" t="s">
        <v>262</v>
      </c>
      <c r="MUR124" t="s">
        <v>455</v>
      </c>
      <c r="MUS124">
        <f>MUS56</f>
        <v>0</v>
      </c>
      <c r="MUT124" t="s">
        <v>180</v>
      </c>
      <c r="MUU124" t="s">
        <v>47</v>
      </c>
      <c r="MUV124" t="s">
        <v>632</v>
      </c>
      <c r="MUW124" t="s">
        <v>262</v>
      </c>
      <c r="MUX124" t="s">
        <v>455</v>
      </c>
      <c r="MUY124">
        <f>MUY56</f>
        <v>0</v>
      </c>
      <c r="MUZ124" t="s">
        <v>180</v>
      </c>
      <c r="MVA124" t="s">
        <v>47</v>
      </c>
      <c r="MVB124" t="s">
        <v>632</v>
      </c>
      <c r="MVC124" t="s">
        <v>262</v>
      </c>
      <c r="MVD124" t="s">
        <v>455</v>
      </c>
      <c r="MVE124">
        <f>MVE56</f>
        <v>0</v>
      </c>
      <c r="MVF124" t="s">
        <v>180</v>
      </c>
      <c r="MVG124" t="s">
        <v>47</v>
      </c>
      <c r="MVH124" t="s">
        <v>632</v>
      </c>
      <c r="MVI124" t="s">
        <v>262</v>
      </c>
      <c r="MVJ124" t="s">
        <v>455</v>
      </c>
      <c r="MVK124">
        <f>MVK56</f>
        <v>0</v>
      </c>
      <c r="MVL124" t="s">
        <v>180</v>
      </c>
      <c r="MVM124" t="s">
        <v>47</v>
      </c>
      <c r="MVN124" t="s">
        <v>632</v>
      </c>
      <c r="MVO124" t="s">
        <v>262</v>
      </c>
      <c r="MVP124" t="s">
        <v>455</v>
      </c>
      <c r="MVQ124">
        <f>MVQ56</f>
        <v>0</v>
      </c>
      <c r="MVR124" t="s">
        <v>180</v>
      </c>
      <c r="MVS124" t="s">
        <v>47</v>
      </c>
      <c r="MVT124" t="s">
        <v>632</v>
      </c>
      <c r="MVU124" t="s">
        <v>262</v>
      </c>
      <c r="MVV124" t="s">
        <v>455</v>
      </c>
      <c r="MVW124">
        <f>MVW56</f>
        <v>0</v>
      </c>
      <c r="MVX124" t="s">
        <v>180</v>
      </c>
      <c r="MVY124" t="s">
        <v>47</v>
      </c>
      <c r="MVZ124" t="s">
        <v>632</v>
      </c>
      <c r="MWA124" t="s">
        <v>262</v>
      </c>
      <c r="MWB124" t="s">
        <v>455</v>
      </c>
      <c r="MWC124">
        <f>MWC56</f>
        <v>0</v>
      </c>
      <c r="MWD124" t="s">
        <v>180</v>
      </c>
      <c r="MWE124" t="s">
        <v>47</v>
      </c>
      <c r="MWF124" t="s">
        <v>632</v>
      </c>
      <c r="MWG124" t="s">
        <v>262</v>
      </c>
      <c r="MWH124" t="s">
        <v>455</v>
      </c>
      <c r="MWI124">
        <f>MWI56</f>
        <v>0</v>
      </c>
      <c r="MWJ124" t="s">
        <v>180</v>
      </c>
      <c r="MWK124" t="s">
        <v>47</v>
      </c>
      <c r="MWL124" t="s">
        <v>632</v>
      </c>
      <c r="MWM124" t="s">
        <v>262</v>
      </c>
      <c r="MWN124" t="s">
        <v>455</v>
      </c>
      <c r="MWO124">
        <f>MWO56</f>
        <v>0</v>
      </c>
      <c r="MWP124" t="s">
        <v>180</v>
      </c>
      <c r="MWQ124" t="s">
        <v>47</v>
      </c>
      <c r="MWR124" t="s">
        <v>632</v>
      </c>
      <c r="MWS124" t="s">
        <v>262</v>
      </c>
      <c r="MWT124" t="s">
        <v>455</v>
      </c>
      <c r="MWU124">
        <f>MWU56</f>
        <v>0</v>
      </c>
      <c r="MWV124" t="s">
        <v>180</v>
      </c>
      <c r="MWW124" t="s">
        <v>47</v>
      </c>
      <c r="MWX124" t="s">
        <v>632</v>
      </c>
      <c r="MWY124" t="s">
        <v>262</v>
      </c>
      <c r="MWZ124" t="s">
        <v>455</v>
      </c>
      <c r="MXA124">
        <f>MXA56</f>
        <v>0</v>
      </c>
      <c r="MXB124" t="s">
        <v>180</v>
      </c>
      <c r="MXC124" t="s">
        <v>47</v>
      </c>
      <c r="MXD124" t="s">
        <v>632</v>
      </c>
      <c r="MXE124" t="s">
        <v>262</v>
      </c>
      <c r="MXF124" t="s">
        <v>455</v>
      </c>
      <c r="MXG124">
        <f>MXG56</f>
        <v>0</v>
      </c>
      <c r="MXH124" t="s">
        <v>180</v>
      </c>
      <c r="MXI124" t="s">
        <v>47</v>
      </c>
      <c r="MXJ124" t="s">
        <v>632</v>
      </c>
      <c r="MXK124" t="s">
        <v>262</v>
      </c>
      <c r="MXL124" t="s">
        <v>455</v>
      </c>
      <c r="MXM124">
        <f>MXM56</f>
        <v>0</v>
      </c>
      <c r="MXN124" t="s">
        <v>180</v>
      </c>
      <c r="MXO124" t="s">
        <v>47</v>
      </c>
      <c r="MXP124" t="s">
        <v>632</v>
      </c>
      <c r="MXQ124" t="s">
        <v>262</v>
      </c>
      <c r="MXR124" t="s">
        <v>455</v>
      </c>
      <c r="MXS124">
        <f>MXS56</f>
        <v>0</v>
      </c>
      <c r="MXT124" t="s">
        <v>180</v>
      </c>
      <c r="MXU124" t="s">
        <v>47</v>
      </c>
      <c r="MXV124" t="s">
        <v>632</v>
      </c>
      <c r="MXW124" t="s">
        <v>262</v>
      </c>
      <c r="MXX124" t="s">
        <v>455</v>
      </c>
      <c r="MXY124">
        <f>MXY56</f>
        <v>0</v>
      </c>
      <c r="MXZ124" t="s">
        <v>180</v>
      </c>
      <c r="MYA124" t="s">
        <v>47</v>
      </c>
      <c r="MYB124" t="s">
        <v>632</v>
      </c>
      <c r="MYC124" t="s">
        <v>262</v>
      </c>
      <c r="MYD124" t="s">
        <v>455</v>
      </c>
      <c r="MYE124">
        <f>MYE56</f>
        <v>0</v>
      </c>
      <c r="MYF124" t="s">
        <v>180</v>
      </c>
      <c r="MYG124" t="s">
        <v>47</v>
      </c>
      <c r="MYH124" t="s">
        <v>632</v>
      </c>
      <c r="MYI124" t="s">
        <v>262</v>
      </c>
      <c r="MYJ124" t="s">
        <v>455</v>
      </c>
      <c r="MYK124">
        <f>MYK56</f>
        <v>0</v>
      </c>
      <c r="MYL124" t="s">
        <v>180</v>
      </c>
      <c r="MYM124" t="s">
        <v>47</v>
      </c>
      <c r="MYN124" t="s">
        <v>632</v>
      </c>
      <c r="MYO124" t="s">
        <v>262</v>
      </c>
      <c r="MYP124" t="s">
        <v>455</v>
      </c>
      <c r="MYQ124">
        <f>MYQ56</f>
        <v>0</v>
      </c>
      <c r="MYR124" t="s">
        <v>180</v>
      </c>
      <c r="MYS124" t="s">
        <v>47</v>
      </c>
      <c r="MYT124" t="s">
        <v>632</v>
      </c>
      <c r="MYU124" t="s">
        <v>262</v>
      </c>
      <c r="MYV124" t="s">
        <v>455</v>
      </c>
      <c r="MYW124">
        <f>MYW56</f>
        <v>0</v>
      </c>
      <c r="MYX124" t="s">
        <v>180</v>
      </c>
      <c r="MYY124" t="s">
        <v>47</v>
      </c>
      <c r="MYZ124" t="s">
        <v>632</v>
      </c>
      <c r="MZA124" t="s">
        <v>262</v>
      </c>
      <c r="MZB124" t="s">
        <v>455</v>
      </c>
      <c r="MZC124">
        <f>MZC56</f>
        <v>0</v>
      </c>
      <c r="MZD124" t="s">
        <v>180</v>
      </c>
      <c r="MZE124" t="s">
        <v>47</v>
      </c>
      <c r="MZF124" t="s">
        <v>632</v>
      </c>
      <c r="MZG124" t="s">
        <v>262</v>
      </c>
      <c r="MZH124" t="s">
        <v>455</v>
      </c>
      <c r="MZI124">
        <f>MZI56</f>
        <v>0</v>
      </c>
      <c r="MZJ124" t="s">
        <v>180</v>
      </c>
      <c r="MZK124" t="s">
        <v>47</v>
      </c>
      <c r="MZL124" t="s">
        <v>632</v>
      </c>
      <c r="MZM124" t="s">
        <v>262</v>
      </c>
      <c r="MZN124" t="s">
        <v>455</v>
      </c>
      <c r="MZO124">
        <f>MZO56</f>
        <v>0</v>
      </c>
      <c r="MZP124" t="s">
        <v>180</v>
      </c>
      <c r="MZQ124" t="s">
        <v>47</v>
      </c>
      <c r="MZR124" t="s">
        <v>632</v>
      </c>
      <c r="MZS124" t="s">
        <v>262</v>
      </c>
      <c r="MZT124" t="s">
        <v>455</v>
      </c>
      <c r="MZU124">
        <f>MZU56</f>
        <v>0</v>
      </c>
      <c r="MZV124" t="s">
        <v>180</v>
      </c>
      <c r="MZW124" t="s">
        <v>47</v>
      </c>
      <c r="MZX124" t="s">
        <v>632</v>
      </c>
      <c r="MZY124" t="s">
        <v>262</v>
      </c>
      <c r="MZZ124" t="s">
        <v>455</v>
      </c>
      <c r="NAA124">
        <f>NAA56</f>
        <v>0</v>
      </c>
      <c r="NAB124" t="s">
        <v>180</v>
      </c>
      <c r="NAC124" t="s">
        <v>47</v>
      </c>
      <c r="NAD124" t="s">
        <v>632</v>
      </c>
      <c r="NAE124" t="s">
        <v>262</v>
      </c>
      <c r="NAF124" t="s">
        <v>455</v>
      </c>
      <c r="NAG124">
        <f>NAG56</f>
        <v>0</v>
      </c>
      <c r="NAH124" t="s">
        <v>180</v>
      </c>
      <c r="NAI124" t="s">
        <v>47</v>
      </c>
      <c r="NAJ124" t="s">
        <v>632</v>
      </c>
      <c r="NAK124" t="s">
        <v>262</v>
      </c>
      <c r="NAL124" t="s">
        <v>455</v>
      </c>
      <c r="NAM124">
        <f>NAM56</f>
        <v>0</v>
      </c>
      <c r="NAN124" t="s">
        <v>180</v>
      </c>
      <c r="NAO124" t="s">
        <v>47</v>
      </c>
      <c r="NAP124" t="s">
        <v>632</v>
      </c>
      <c r="NAQ124" t="s">
        <v>262</v>
      </c>
      <c r="NAR124" t="s">
        <v>455</v>
      </c>
      <c r="NAS124">
        <f>NAS56</f>
        <v>0</v>
      </c>
      <c r="NAT124" t="s">
        <v>180</v>
      </c>
      <c r="NAU124" t="s">
        <v>47</v>
      </c>
      <c r="NAV124" t="s">
        <v>632</v>
      </c>
      <c r="NAW124" t="s">
        <v>262</v>
      </c>
      <c r="NAX124" t="s">
        <v>455</v>
      </c>
      <c r="NAY124">
        <f>NAY56</f>
        <v>0</v>
      </c>
      <c r="NAZ124" t="s">
        <v>180</v>
      </c>
      <c r="NBA124" t="s">
        <v>47</v>
      </c>
      <c r="NBB124" t="s">
        <v>632</v>
      </c>
      <c r="NBC124" t="s">
        <v>262</v>
      </c>
      <c r="NBD124" t="s">
        <v>455</v>
      </c>
      <c r="NBE124">
        <f>NBE56</f>
        <v>0</v>
      </c>
      <c r="NBF124" t="s">
        <v>180</v>
      </c>
      <c r="NBG124" t="s">
        <v>47</v>
      </c>
      <c r="NBH124" t="s">
        <v>632</v>
      </c>
      <c r="NBI124" t="s">
        <v>262</v>
      </c>
      <c r="NBJ124" t="s">
        <v>455</v>
      </c>
      <c r="NBK124">
        <f>NBK56</f>
        <v>0</v>
      </c>
      <c r="NBL124" t="s">
        <v>180</v>
      </c>
      <c r="NBM124" t="s">
        <v>47</v>
      </c>
      <c r="NBN124" t="s">
        <v>632</v>
      </c>
      <c r="NBO124" t="s">
        <v>262</v>
      </c>
      <c r="NBP124" t="s">
        <v>455</v>
      </c>
      <c r="NBQ124">
        <f>NBQ56</f>
        <v>0</v>
      </c>
      <c r="NBR124" t="s">
        <v>180</v>
      </c>
      <c r="NBS124" t="s">
        <v>47</v>
      </c>
      <c r="NBT124" t="s">
        <v>632</v>
      </c>
      <c r="NBU124" t="s">
        <v>262</v>
      </c>
      <c r="NBV124" t="s">
        <v>455</v>
      </c>
      <c r="NBW124">
        <f>NBW56</f>
        <v>0</v>
      </c>
      <c r="NBX124" t="s">
        <v>180</v>
      </c>
      <c r="NBY124" t="s">
        <v>47</v>
      </c>
      <c r="NBZ124" t="s">
        <v>632</v>
      </c>
      <c r="NCA124" t="s">
        <v>262</v>
      </c>
      <c r="NCB124" t="s">
        <v>455</v>
      </c>
      <c r="NCC124">
        <f>NCC56</f>
        <v>0</v>
      </c>
      <c r="NCD124" t="s">
        <v>180</v>
      </c>
      <c r="NCE124" t="s">
        <v>47</v>
      </c>
      <c r="NCF124" t="s">
        <v>632</v>
      </c>
      <c r="NCG124" t="s">
        <v>262</v>
      </c>
      <c r="NCH124" t="s">
        <v>455</v>
      </c>
      <c r="NCI124">
        <f>NCI56</f>
        <v>0</v>
      </c>
      <c r="NCJ124" t="s">
        <v>180</v>
      </c>
      <c r="NCK124" t="s">
        <v>47</v>
      </c>
      <c r="NCL124" t="s">
        <v>632</v>
      </c>
      <c r="NCM124" t="s">
        <v>262</v>
      </c>
      <c r="NCN124" t="s">
        <v>455</v>
      </c>
      <c r="NCO124">
        <f>NCO56</f>
        <v>0</v>
      </c>
      <c r="NCP124" t="s">
        <v>180</v>
      </c>
      <c r="NCQ124" t="s">
        <v>47</v>
      </c>
      <c r="NCR124" t="s">
        <v>632</v>
      </c>
      <c r="NCS124" t="s">
        <v>262</v>
      </c>
      <c r="NCT124" t="s">
        <v>455</v>
      </c>
      <c r="NCU124">
        <f>NCU56</f>
        <v>0</v>
      </c>
      <c r="NCV124" t="s">
        <v>180</v>
      </c>
      <c r="NCW124" t="s">
        <v>47</v>
      </c>
      <c r="NCX124" t="s">
        <v>632</v>
      </c>
      <c r="NCY124" t="s">
        <v>262</v>
      </c>
      <c r="NCZ124" t="s">
        <v>455</v>
      </c>
      <c r="NDA124">
        <f>NDA56</f>
        <v>0</v>
      </c>
      <c r="NDB124" t="s">
        <v>180</v>
      </c>
      <c r="NDC124" t="s">
        <v>47</v>
      </c>
      <c r="NDD124" t="s">
        <v>632</v>
      </c>
      <c r="NDE124" t="s">
        <v>262</v>
      </c>
      <c r="NDF124" t="s">
        <v>455</v>
      </c>
      <c r="NDG124">
        <f>NDG56</f>
        <v>0</v>
      </c>
      <c r="NDH124" t="s">
        <v>180</v>
      </c>
      <c r="NDI124" t="s">
        <v>47</v>
      </c>
      <c r="NDJ124" t="s">
        <v>632</v>
      </c>
      <c r="NDK124" t="s">
        <v>262</v>
      </c>
      <c r="NDL124" t="s">
        <v>455</v>
      </c>
      <c r="NDM124">
        <f>NDM56</f>
        <v>0</v>
      </c>
      <c r="NDN124" t="s">
        <v>180</v>
      </c>
      <c r="NDO124" t="s">
        <v>47</v>
      </c>
      <c r="NDP124" t="s">
        <v>632</v>
      </c>
      <c r="NDQ124" t="s">
        <v>262</v>
      </c>
      <c r="NDR124" t="s">
        <v>455</v>
      </c>
      <c r="NDS124">
        <f>NDS56</f>
        <v>0</v>
      </c>
      <c r="NDT124" t="s">
        <v>180</v>
      </c>
      <c r="NDU124" t="s">
        <v>47</v>
      </c>
      <c r="NDV124" t="s">
        <v>632</v>
      </c>
      <c r="NDW124" t="s">
        <v>262</v>
      </c>
      <c r="NDX124" t="s">
        <v>455</v>
      </c>
      <c r="NDY124">
        <f>NDY56</f>
        <v>0</v>
      </c>
      <c r="NDZ124" t="s">
        <v>180</v>
      </c>
      <c r="NEA124" t="s">
        <v>47</v>
      </c>
      <c r="NEB124" t="s">
        <v>632</v>
      </c>
      <c r="NEC124" t="s">
        <v>262</v>
      </c>
      <c r="NED124" t="s">
        <v>455</v>
      </c>
      <c r="NEE124">
        <f>NEE56</f>
        <v>0</v>
      </c>
      <c r="NEF124" t="s">
        <v>180</v>
      </c>
      <c r="NEG124" t="s">
        <v>47</v>
      </c>
      <c r="NEH124" t="s">
        <v>632</v>
      </c>
      <c r="NEI124" t="s">
        <v>262</v>
      </c>
      <c r="NEJ124" t="s">
        <v>455</v>
      </c>
      <c r="NEK124">
        <f>NEK56</f>
        <v>0</v>
      </c>
      <c r="NEL124" t="s">
        <v>180</v>
      </c>
      <c r="NEM124" t="s">
        <v>47</v>
      </c>
      <c r="NEN124" t="s">
        <v>632</v>
      </c>
      <c r="NEO124" t="s">
        <v>262</v>
      </c>
      <c r="NEP124" t="s">
        <v>455</v>
      </c>
      <c r="NEQ124">
        <f>NEQ56</f>
        <v>0</v>
      </c>
      <c r="NER124" t="s">
        <v>180</v>
      </c>
      <c r="NES124" t="s">
        <v>47</v>
      </c>
      <c r="NET124" t="s">
        <v>632</v>
      </c>
      <c r="NEU124" t="s">
        <v>262</v>
      </c>
      <c r="NEV124" t="s">
        <v>455</v>
      </c>
      <c r="NEW124">
        <f>NEW56</f>
        <v>0</v>
      </c>
      <c r="NEX124" t="s">
        <v>180</v>
      </c>
      <c r="NEY124" t="s">
        <v>47</v>
      </c>
      <c r="NEZ124" t="s">
        <v>632</v>
      </c>
      <c r="NFA124" t="s">
        <v>262</v>
      </c>
      <c r="NFB124" t="s">
        <v>455</v>
      </c>
      <c r="NFC124">
        <f>NFC56</f>
        <v>0</v>
      </c>
      <c r="NFD124" t="s">
        <v>180</v>
      </c>
      <c r="NFE124" t="s">
        <v>47</v>
      </c>
      <c r="NFF124" t="s">
        <v>632</v>
      </c>
      <c r="NFG124" t="s">
        <v>262</v>
      </c>
      <c r="NFH124" t="s">
        <v>455</v>
      </c>
      <c r="NFI124">
        <f>NFI56</f>
        <v>0</v>
      </c>
      <c r="NFJ124" t="s">
        <v>180</v>
      </c>
      <c r="NFK124" t="s">
        <v>47</v>
      </c>
      <c r="NFL124" t="s">
        <v>632</v>
      </c>
      <c r="NFM124" t="s">
        <v>262</v>
      </c>
      <c r="NFN124" t="s">
        <v>455</v>
      </c>
      <c r="NFO124">
        <f>NFO56</f>
        <v>0</v>
      </c>
      <c r="NFP124" t="s">
        <v>180</v>
      </c>
      <c r="NFQ124" t="s">
        <v>47</v>
      </c>
      <c r="NFR124" t="s">
        <v>632</v>
      </c>
      <c r="NFS124" t="s">
        <v>262</v>
      </c>
      <c r="NFT124" t="s">
        <v>455</v>
      </c>
      <c r="NFU124">
        <f>NFU56</f>
        <v>0</v>
      </c>
      <c r="NFV124" t="s">
        <v>180</v>
      </c>
      <c r="NFW124" t="s">
        <v>47</v>
      </c>
      <c r="NFX124" t="s">
        <v>632</v>
      </c>
      <c r="NFY124" t="s">
        <v>262</v>
      </c>
      <c r="NFZ124" t="s">
        <v>455</v>
      </c>
      <c r="NGA124">
        <f>NGA56</f>
        <v>0</v>
      </c>
      <c r="NGB124" t="s">
        <v>180</v>
      </c>
      <c r="NGC124" t="s">
        <v>47</v>
      </c>
      <c r="NGD124" t="s">
        <v>632</v>
      </c>
      <c r="NGE124" t="s">
        <v>262</v>
      </c>
      <c r="NGF124" t="s">
        <v>455</v>
      </c>
      <c r="NGG124">
        <f>NGG56</f>
        <v>0</v>
      </c>
      <c r="NGH124" t="s">
        <v>180</v>
      </c>
      <c r="NGI124" t="s">
        <v>47</v>
      </c>
      <c r="NGJ124" t="s">
        <v>632</v>
      </c>
      <c r="NGK124" t="s">
        <v>262</v>
      </c>
      <c r="NGL124" t="s">
        <v>455</v>
      </c>
      <c r="NGM124">
        <f>NGM56</f>
        <v>0</v>
      </c>
      <c r="NGN124" t="s">
        <v>180</v>
      </c>
      <c r="NGO124" t="s">
        <v>47</v>
      </c>
      <c r="NGP124" t="s">
        <v>632</v>
      </c>
      <c r="NGQ124" t="s">
        <v>262</v>
      </c>
      <c r="NGR124" t="s">
        <v>455</v>
      </c>
      <c r="NGS124">
        <f>NGS56</f>
        <v>0</v>
      </c>
      <c r="NGT124" t="s">
        <v>180</v>
      </c>
      <c r="NGU124" t="s">
        <v>47</v>
      </c>
      <c r="NGV124" t="s">
        <v>632</v>
      </c>
      <c r="NGW124" t="s">
        <v>262</v>
      </c>
      <c r="NGX124" t="s">
        <v>455</v>
      </c>
      <c r="NGY124">
        <f>NGY56</f>
        <v>0</v>
      </c>
      <c r="NGZ124" t="s">
        <v>180</v>
      </c>
      <c r="NHA124" t="s">
        <v>47</v>
      </c>
      <c r="NHB124" t="s">
        <v>632</v>
      </c>
      <c r="NHC124" t="s">
        <v>262</v>
      </c>
      <c r="NHD124" t="s">
        <v>455</v>
      </c>
      <c r="NHE124">
        <f>NHE56</f>
        <v>0</v>
      </c>
      <c r="NHF124" t="s">
        <v>180</v>
      </c>
      <c r="NHG124" t="s">
        <v>47</v>
      </c>
      <c r="NHH124" t="s">
        <v>632</v>
      </c>
      <c r="NHI124" t="s">
        <v>262</v>
      </c>
      <c r="NHJ124" t="s">
        <v>455</v>
      </c>
      <c r="NHK124">
        <f>NHK56</f>
        <v>0</v>
      </c>
      <c r="NHL124" t="s">
        <v>180</v>
      </c>
      <c r="NHM124" t="s">
        <v>47</v>
      </c>
      <c r="NHN124" t="s">
        <v>632</v>
      </c>
      <c r="NHO124" t="s">
        <v>262</v>
      </c>
      <c r="NHP124" t="s">
        <v>455</v>
      </c>
      <c r="NHQ124">
        <f>NHQ56</f>
        <v>0</v>
      </c>
      <c r="NHR124" t="s">
        <v>180</v>
      </c>
      <c r="NHS124" t="s">
        <v>47</v>
      </c>
      <c r="NHT124" t="s">
        <v>632</v>
      </c>
      <c r="NHU124" t="s">
        <v>262</v>
      </c>
      <c r="NHV124" t="s">
        <v>455</v>
      </c>
      <c r="NHW124">
        <f>NHW56</f>
        <v>0</v>
      </c>
      <c r="NHX124" t="s">
        <v>180</v>
      </c>
      <c r="NHY124" t="s">
        <v>47</v>
      </c>
      <c r="NHZ124" t="s">
        <v>632</v>
      </c>
      <c r="NIA124" t="s">
        <v>262</v>
      </c>
      <c r="NIB124" t="s">
        <v>455</v>
      </c>
      <c r="NIC124">
        <f>NIC56</f>
        <v>0</v>
      </c>
      <c r="NID124" t="s">
        <v>180</v>
      </c>
      <c r="NIE124" t="s">
        <v>47</v>
      </c>
      <c r="NIF124" t="s">
        <v>632</v>
      </c>
      <c r="NIG124" t="s">
        <v>262</v>
      </c>
      <c r="NIH124" t="s">
        <v>455</v>
      </c>
      <c r="NII124">
        <f>NII56</f>
        <v>0</v>
      </c>
      <c r="NIJ124" t="s">
        <v>180</v>
      </c>
      <c r="NIK124" t="s">
        <v>47</v>
      </c>
      <c r="NIL124" t="s">
        <v>632</v>
      </c>
      <c r="NIM124" t="s">
        <v>262</v>
      </c>
      <c r="NIN124" t="s">
        <v>455</v>
      </c>
      <c r="NIO124">
        <f>NIO56</f>
        <v>0</v>
      </c>
      <c r="NIP124" t="s">
        <v>180</v>
      </c>
      <c r="NIQ124" t="s">
        <v>47</v>
      </c>
      <c r="NIR124" t="s">
        <v>632</v>
      </c>
      <c r="NIS124" t="s">
        <v>262</v>
      </c>
      <c r="NIT124" t="s">
        <v>455</v>
      </c>
      <c r="NIU124">
        <f>NIU56</f>
        <v>0</v>
      </c>
      <c r="NIV124" t="s">
        <v>180</v>
      </c>
      <c r="NIW124" t="s">
        <v>47</v>
      </c>
      <c r="NIX124" t="s">
        <v>632</v>
      </c>
      <c r="NIY124" t="s">
        <v>262</v>
      </c>
      <c r="NIZ124" t="s">
        <v>455</v>
      </c>
      <c r="NJA124">
        <f>NJA56</f>
        <v>0</v>
      </c>
      <c r="NJB124" t="s">
        <v>180</v>
      </c>
      <c r="NJC124" t="s">
        <v>47</v>
      </c>
      <c r="NJD124" t="s">
        <v>632</v>
      </c>
      <c r="NJE124" t="s">
        <v>262</v>
      </c>
      <c r="NJF124" t="s">
        <v>455</v>
      </c>
      <c r="NJG124">
        <f>NJG56</f>
        <v>0</v>
      </c>
      <c r="NJH124" t="s">
        <v>180</v>
      </c>
      <c r="NJI124" t="s">
        <v>47</v>
      </c>
      <c r="NJJ124" t="s">
        <v>632</v>
      </c>
      <c r="NJK124" t="s">
        <v>262</v>
      </c>
      <c r="NJL124" t="s">
        <v>455</v>
      </c>
      <c r="NJM124">
        <f>NJM56</f>
        <v>0</v>
      </c>
      <c r="NJN124" t="s">
        <v>180</v>
      </c>
      <c r="NJO124" t="s">
        <v>47</v>
      </c>
      <c r="NJP124" t="s">
        <v>632</v>
      </c>
      <c r="NJQ124" t="s">
        <v>262</v>
      </c>
      <c r="NJR124" t="s">
        <v>455</v>
      </c>
      <c r="NJS124">
        <f>NJS56</f>
        <v>0</v>
      </c>
      <c r="NJT124" t="s">
        <v>180</v>
      </c>
      <c r="NJU124" t="s">
        <v>47</v>
      </c>
      <c r="NJV124" t="s">
        <v>632</v>
      </c>
      <c r="NJW124" t="s">
        <v>262</v>
      </c>
      <c r="NJX124" t="s">
        <v>455</v>
      </c>
      <c r="NJY124">
        <f>NJY56</f>
        <v>0</v>
      </c>
      <c r="NJZ124" t="s">
        <v>180</v>
      </c>
      <c r="NKA124" t="s">
        <v>47</v>
      </c>
      <c r="NKB124" t="s">
        <v>632</v>
      </c>
      <c r="NKC124" t="s">
        <v>262</v>
      </c>
      <c r="NKD124" t="s">
        <v>455</v>
      </c>
      <c r="NKE124">
        <f>NKE56</f>
        <v>0</v>
      </c>
      <c r="NKF124" t="s">
        <v>180</v>
      </c>
      <c r="NKG124" t="s">
        <v>47</v>
      </c>
      <c r="NKH124" t="s">
        <v>632</v>
      </c>
      <c r="NKI124" t="s">
        <v>262</v>
      </c>
      <c r="NKJ124" t="s">
        <v>455</v>
      </c>
      <c r="NKK124">
        <f>NKK56</f>
        <v>0</v>
      </c>
      <c r="NKL124" t="s">
        <v>180</v>
      </c>
      <c r="NKM124" t="s">
        <v>47</v>
      </c>
      <c r="NKN124" t="s">
        <v>632</v>
      </c>
      <c r="NKO124" t="s">
        <v>262</v>
      </c>
      <c r="NKP124" t="s">
        <v>455</v>
      </c>
      <c r="NKQ124">
        <f>NKQ56</f>
        <v>0</v>
      </c>
      <c r="NKR124" t="s">
        <v>180</v>
      </c>
      <c r="NKS124" t="s">
        <v>47</v>
      </c>
      <c r="NKT124" t="s">
        <v>632</v>
      </c>
      <c r="NKU124" t="s">
        <v>262</v>
      </c>
      <c r="NKV124" t="s">
        <v>455</v>
      </c>
      <c r="NKW124">
        <f>NKW56</f>
        <v>0</v>
      </c>
      <c r="NKX124" t="s">
        <v>180</v>
      </c>
      <c r="NKY124" t="s">
        <v>47</v>
      </c>
      <c r="NKZ124" t="s">
        <v>632</v>
      </c>
      <c r="NLA124" t="s">
        <v>262</v>
      </c>
      <c r="NLB124" t="s">
        <v>455</v>
      </c>
      <c r="NLC124">
        <f>NLC56</f>
        <v>0</v>
      </c>
      <c r="NLD124" t="s">
        <v>180</v>
      </c>
      <c r="NLE124" t="s">
        <v>47</v>
      </c>
      <c r="NLF124" t="s">
        <v>632</v>
      </c>
      <c r="NLG124" t="s">
        <v>262</v>
      </c>
      <c r="NLH124" t="s">
        <v>455</v>
      </c>
      <c r="NLI124">
        <f>NLI56</f>
        <v>0</v>
      </c>
      <c r="NLJ124" t="s">
        <v>180</v>
      </c>
      <c r="NLK124" t="s">
        <v>47</v>
      </c>
      <c r="NLL124" t="s">
        <v>632</v>
      </c>
      <c r="NLM124" t="s">
        <v>262</v>
      </c>
      <c r="NLN124" t="s">
        <v>455</v>
      </c>
      <c r="NLO124">
        <f>NLO56</f>
        <v>0</v>
      </c>
      <c r="NLP124" t="s">
        <v>180</v>
      </c>
      <c r="NLQ124" t="s">
        <v>47</v>
      </c>
      <c r="NLR124" t="s">
        <v>632</v>
      </c>
      <c r="NLS124" t="s">
        <v>262</v>
      </c>
      <c r="NLT124" t="s">
        <v>455</v>
      </c>
      <c r="NLU124">
        <f>NLU56</f>
        <v>0</v>
      </c>
      <c r="NLV124" t="s">
        <v>180</v>
      </c>
      <c r="NLW124" t="s">
        <v>47</v>
      </c>
      <c r="NLX124" t="s">
        <v>632</v>
      </c>
      <c r="NLY124" t="s">
        <v>262</v>
      </c>
      <c r="NLZ124" t="s">
        <v>455</v>
      </c>
      <c r="NMA124">
        <f>NMA56</f>
        <v>0</v>
      </c>
      <c r="NMB124" t="s">
        <v>180</v>
      </c>
      <c r="NMC124" t="s">
        <v>47</v>
      </c>
      <c r="NMD124" t="s">
        <v>632</v>
      </c>
      <c r="NME124" t="s">
        <v>262</v>
      </c>
      <c r="NMF124" t="s">
        <v>455</v>
      </c>
      <c r="NMG124">
        <f>NMG56</f>
        <v>0</v>
      </c>
      <c r="NMH124" t="s">
        <v>180</v>
      </c>
      <c r="NMI124" t="s">
        <v>47</v>
      </c>
      <c r="NMJ124" t="s">
        <v>632</v>
      </c>
      <c r="NMK124" t="s">
        <v>262</v>
      </c>
      <c r="NML124" t="s">
        <v>455</v>
      </c>
      <c r="NMM124">
        <f>NMM56</f>
        <v>0</v>
      </c>
      <c r="NMN124" t="s">
        <v>180</v>
      </c>
      <c r="NMO124" t="s">
        <v>47</v>
      </c>
      <c r="NMP124" t="s">
        <v>632</v>
      </c>
      <c r="NMQ124" t="s">
        <v>262</v>
      </c>
      <c r="NMR124" t="s">
        <v>455</v>
      </c>
      <c r="NMS124">
        <f>NMS56</f>
        <v>0</v>
      </c>
      <c r="NMT124" t="s">
        <v>180</v>
      </c>
      <c r="NMU124" t="s">
        <v>47</v>
      </c>
      <c r="NMV124" t="s">
        <v>632</v>
      </c>
      <c r="NMW124" t="s">
        <v>262</v>
      </c>
      <c r="NMX124" t="s">
        <v>455</v>
      </c>
      <c r="NMY124">
        <f>NMY56</f>
        <v>0</v>
      </c>
      <c r="NMZ124" t="s">
        <v>180</v>
      </c>
      <c r="NNA124" t="s">
        <v>47</v>
      </c>
      <c r="NNB124" t="s">
        <v>632</v>
      </c>
      <c r="NNC124" t="s">
        <v>262</v>
      </c>
      <c r="NND124" t="s">
        <v>455</v>
      </c>
      <c r="NNE124">
        <f>NNE56</f>
        <v>0</v>
      </c>
      <c r="NNF124" t="s">
        <v>180</v>
      </c>
      <c r="NNG124" t="s">
        <v>47</v>
      </c>
      <c r="NNH124" t="s">
        <v>632</v>
      </c>
      <c r="NNI124" t="s">
        <v>262</v>
      </c>
      <c r="NNJ124" t="s">
        <v>455</v>
      </c>
      <c r="NNK124">
        <f>NNK56</f>
        <v>0</v>
      </c>
      <c r="NNL124" t="s">
        <v>180</v>
      </c>
      <c r="NNM124" t="s">
        <v>47</v>
      </c>
      <c r="NNN124" t="s">
        <v>632</v>
      </c>
      <c r="NNO124" t="s">
        <v>262</v>
      </c>
      <c r="NNP124" t="s">
        <v>455</v>
      </c>
      <c r="NNQ124">
        <f>NNQ56</f>
        <v>0</v>
      </c>
      <c r="NNR124" t="s">
        <v>180</v>
      </c>
      <c r="NNS124" t="s">
        <v>47</v>
      </c>
      <c r="NNT124" t="s">
        <v>632</v>
      </c>
      <c r="NNU124" t="s">
        <v>262</v>
      </c>
      <c r="NNV124" t="s">
        <v>455</v>
      </c>
      <c r="NNW124">
        <f>NNW56</f>
        <v>0</v>
      </c>
      <c r="NNX124" t="s">
        <v>180</v>
      </c>
      <c r="NNY124" t="s">
        <v>47</v>
      </c>
      <c r="NNZ124" t="s">
        <v>632</v>
      </c>
      <c r="NOA124" t="s">
        <v>262</v>
      </c>
      <c r="NOB124" t="s">
        <v>455</v>
      </c>
      <c r="NOC124">
        <f>NOC56</f>
        <v>0</v>
      </c>
      <c r="NOD124" t="s">
        <v>180</v>
      </c>
      <c r="NOE124" t="s">
        <v>47</v>
      </c>
      <c r="NOF124" t="s">
        <v>632</v>
      </c>
      <c r="NOG124" t="s">
        <v>262</v>
      </c>
      <c r="NOH124" t="s">
        <v>455</v>
      </c>
      <c r="NOI124">
        <f>NOI56</f>
        <v>0</v>
      </c>
      <c r="NOJ124" t="s">
        <v>180</v>
      </c>
      <c r="NOK124" t="s">
        <v>47</v>
      </c>
      <c r="NOL124" t="s">
        <v>632</v>
      </c>
      <c r="NOM124" t="s">
        <v>262</v>
      </c>
      <c r="NON124" t="s">
        <v>455</v>
      </c>
      <c r="NOO124">
        <f>NOO56</f>
        <v>0</v>
      </c>
      <c r="NOP124" t="s">
        <v>180</v>
      </c>
      <c r="NOQ124" t="s">
        <v>47</v>
      </c>
      <c r="NOR124" t="s">
        <v>632</v>
      </c>
      <c r="NOS124" t="s">
        <v>262</v>
      </c>
      <c r="NOT124" t="s">
        <v>455</v>
      </c>
      <c r="NOU124">
        <f>NOU56</f>
        <v>0</v>
      </c>
      <c r="NOV124" t="s">
        <v>180</v>
      </c>
      <c r="NOW124" t="s">
        <v>47</v>
      </c>
      <c r="NOX124" t="s">
        <v>632</v>
      </c>
      <c r="NOY124" t="s">
        <v>262</v>
      </c>
      <c r="NOZ124" t="s">
        <v>455</v>
      </c>
      <c r="NPA124">
        <f>NPA56</f>
        <v>0</v>
      </c>
      <c r="NPB124" t="s">
        <v>180</v>
      </c>
      <c r="NPC124" t="s">
        <v>47</v>
      </c>
      <c r="NPD124" t="s">
        <v>632</v>
      </c>
      <c r="NPE124" t="s">
        <v>262</v>
      </c>
      <c r="NPF124" t="s">
        <v>455</v>
      </c>
      <c r="NPG124">
        <f>NPG56</f>
        <v>0</v>
      </c>
      <c r="NPH124" t="s">
        <v>180</v>
      </c>
      <c r="NPI124" t="s">
        <v>47</v>
      </c>
      <c r="NPJ124" t="s">
        <v>632</v>
      </c>
      <c r="NPK124" t="s">
        <v>262</v>
      </c>
      <c r="NPL124" t="s">
        <v>455</v>
      </c>
      <c r="NPM124">
        <f>NPM56</f>
        <v>0</v>
      </c>
      <c r="NPN124" t="s">
        <v>180</v>
      </c>
      <c r="NPO124" t="s">
        <v>47</v>
      </c>
      <c r="NPP124" t="s">
        <v>632</v>
      </c>
      <c r="NPQ124" t="s">
        <v>262</v>
      </c>
      <c r="NPR124" t="s">
        <v>455</v>
      </c>
      <c r="NPS124">
        <f>NPS56</f>
        <v>0</v>
      </c>
      <c r="NPT124" t="s">
        <v>180</v>
      </c>
      <c r="NPU124" t="s">
        <v>47</v>
      </c>
      <c r="NPV124" t="s">
        <v>632</v>
      </c>
      <c r="NPW124" t="s">
        <v>262</v>
      </c>
      <c r="NPX124" t="s">
        <v>455</v>
      </c>
      <c r="NPY124">
        <f>NPY56</f>
        <v>0</v>
      </c>
      <c r="NPZ124" t="s">
        <v>180</v>
      </c>
      <c r="NQA124" t="s">
        <v>47</v>
      </c>
      <c r="NQB124" t="s">
        <v>632</v>
      </c>
      <c r="NQC124" t="s">
        <v>262</v>
      </c>
      <c r="NQD124" t="s">
        <v>455</v>
      </c>
      <c r="NQE124">
        <f>NQE56</f>
        <v>0</v>
      </c>
      <c r="NQF124" t="s">
        <v>180</v>
      </c>
      <c r="NQG124" t="s">
        <v>47</v>
      </c>
      <c r="NQH124" t="s">
        <v>632</v>
      </c>
      <c r="NQI124" t="s">
        <v>262</v>
      </c>
      <c r="NQJ124" t="s">
        <v>455</v>
      </c>
      <c r="NQK124">
        <f>NQK56</f>
        <v>0</v>
      </c>
      <c r="NQL124" t="s">
        <v>180</v>
      </c>
      <c r="NQM124" t="s">
        <v>47</v>
      </c>
      <c r="NQN124" t="s">
        <v>632</v>
      </c>
      <c r="NQO124" t="s">
        <v>262</v>
      </c>
      <c r="NQP124" t="s">
        <v>455</v>
      </c>
      <c r="NQQ124">
        <f>NQQ56</f>
        <v>0</v>
      </c>
      <c r="NQR124" t="s">
        <v>180</v>
      </c>
      <c r="NQS124" t="s">
        <v>47</v>
      </c>
      <c r="NQT124" t="s">
        <v>632</v>
      </c>
      <c r="NQU124" t="s">
        <v>262</v>
      </c>
      <c r="NQV124" t="s">
        <v>455</v>
      </c>
      <c r="NQW124">
        <f>NQW56</f>
        <v>0</v>
      </c>
      <c r="NQX124" t="s">
        <v>180</v>
      </c>
      <c r="NQY124" t="s">
        <v>47</v>
      </c>
      <c r="NQZ124" t="s">
        <v>632</v>
      </c>
      <c r="NRA124" t="s">
        <v>262</v>
      </c>
      <c r="NRB124" t="s">
        <v>455</v>
      </c>
      <c r="NRC124">
        <f>NRC56</f>
        <v>0</v>
      </c>
      <c r="NRD124" t="s">
        <v>180</v>
      </c>
      <c r="NRE124" t="s">
        <v>47</v>
      </c>
      <c r="NRF124" t="s">
        <v>632</v>
      </c>
      <c r="NRG124" t="s">
        <v>262</v>
      </c>
      <c r="NRH124" t="s">
        <v>455</v>
      </c>
      <c r="NRI124">
        <f>NRI56</f>
        <v>0</v>
      </c>
      <c r="NRJ124" t="s">
        <v>180</v>
      </c>
      <c r="NRK124" t="s">
        <v>47</v>
      </c>
      <c r="NRL124" t="s">
        <v>632</v>
      </c>
      <c r="NRM124" t="s">
        <v>262</v>
      </c>
      <c r="NRN124" t="s">
        <v>455</v>
      </c>
      <c r="NRO124">
        <f>NRO56</f>
        <v>0</v>
      </c>
      <c r="NRP124" t="s">
        <v>180</v>
      </c>
      <c r="NRQ124" t="s">
        <v>47</v>
      </c>
      <c r="NRR124" t="s">
        <v>632</v>
      </c>
      <c r="NRS124" t="s">
        <v>262</v>
      </c>
      <c r="NRT124" t="s">
        <v>455</v>
      </c>
      <c r="NRU124">
        <f>NRU56</f>
        <v>0</v>
      </c>
      <c r="NRV124" t="s">
        <v>180</v>
      </c>
      <c r="NRW124" t="s">
        <v>47</v>
      </c>
      <c r="NRX124" t="s">
        <v>632</v>
      </c>
      <c r="NRY124" t="s">
        <v>262</v>
      </c>
      <c r="NRZ124" t="s">
        <v>455</v>
      </c>
      <c r="NSA124">
        <f>NSA56</f>
        <v>0</v>
      </c>
      <c r="NSB124" t="s">
        <v>180</v>
      </c>
      <c r="NSC124" t="s">
        <v>47</v>
      </c>
      <c r="NSD124" t="s">
        <v>632</v>
      </c>
      <c r="NSE124" t="s">
        <v>262</v>
      </c>
      <c r="NSF124" t="s">
        <v>455</v>
      </c>
      <c r="NSG124">
        <f>NSG56</f>
        <v>0</v>
      </c>
      <c r="NSH124" t="s">
        <v>180</v>
      </c>
      <c r="NSI124" t="s">
        <v>47</v>
      </c>
      <c r="NSJ124" t="s">
        <v>632</v>
      </c>
      <c r="NSK124" t="s">
        <v>262</v>
      </c>
      <c r="NSL124" t="s">
        <v>455</v>
      </c>
      <c r="NSM124">
        <f>NSM56</f>
        <v>0</v>
      </c>
      <c r="NSN124" t="s">
        <v>180</v>
      </c>
      <c r="NSO124" t="s">
        <v>47</v>
      </c>
      <c r="NSP124" t="s">
        <v>632</v>
      </c>
      <c r="NSQ124" t="s">
        <v>262</v>
      </c>
      <c r="NSR124" t="s">
        <v>455</v>
      </c>
      <c r="NSS124">
        <f>NSS56</f>
        <v>0</v>
      </c>
      <c r="NST124" t="s">
        <v>180</v>
      </c>
      <c r="NSU124" t="s">
        <v>47</v>
      </c>
      <c r="NSV124" t="s">
        <v>632</v>
      </c>
      <c r="NSW124" t="s">
        <v>262</v>
      </c>
      <c r="NSX124" t="s">
        <v>455</v>
      </c>
      <c r="NSY124">
        <f>NSY56</f>
        <v>0</v>
      </c>
      <c r="NSZ124" t="s">
        <v>180</v>
      </c>
      <c r="NTA124" t="s">
        <v>47</v>
      </c>
      <c r="NTB124" t="s">
        <v>632</v>
      </c>
      <c r="NTC124" t="s">
        <v>262</v>
      </c>
      <c r="NTD124" t="s">
        <v>455</v>
      </c>
      <c r="NTE124">
        <f>NTE56</f>
        <v>0</v>
      </c>
      <c r="NTF124" t="s">
        <v>180</v>
      </c>
      <c r="NTG124" t="s">
        <v>47</v>
      </c>
      <c r="NTH124" t="s">
        <v>632</v>
      </c>
      <c r="NTI124" t="s">
        <v>262</v>
      </c>
      <c r="NTJ124" t="s">
        <v>455</v>
      </c>
      <c r="NTK124">
        <f>NTK56</f>
        <v>0</v>
      </c>
      <c r="NTL124" t="s">
        <v>180</v>
      </c>
      <c r="NTM124" t="s">
        <v>47</v>
      </c>
      <c r="NTN124" t="s">
        <v>632</v>
      </c>
      <c r="NTO124" t="s">
        <v>262</v>
      </c>
      <c r="NTP124" t="s">
        <v>455</v>
      </c>
      <c r="NTQ124">
        <f>NTQ56</f>
        <v>0</v>
      </c>
      <c r="NTR124" t="s">
        <v>180</v>
      </c>
      <c r="NTS124" t="s">
        <v>47</v>
      </c>
      <c r="NTT124" t="s">
        <v>632</v>
      </c>
      <c r="NTU124" t="s">
        <v>262</v>
      </c>
      <c r="NTV124" t="s">
        <v>455</v>
      </c>
      <c r="NTW124">
        <f>NTW56</f>
        <v>0</v>
      </c>
      <c r="NTX124" t="s">
        <v>180</v>
      </c>
      <c r="NTY124" t="s">
        <v>47</v>
      </c>
      <c r="NTZ124" t="s">
        <v>632</v>
      </c>
      <c r="NUA124" t="s">
        <v>262</v>
      </c>
      <c r="NUB124" t="s">
        <v>455</v>
      </c>
      <c r="NUC124">
        <f>NUC56</f>
        <v>0</v>
      </c>
      <c r="NUD124" t="s">
        <v>180</v>
      </c>
      <c r="NUE124" t="s">
        <v>47</v>
      </c>
      <c r="NUF124" t="s">
        <v>632</v>
      </c>
      <c r="NUG124" t="s">
        <v>262</v>
      </c>
      <c r="NUH124" t="s">
        <v>455</v>
      </c>
      <c r="NUI124">
        <f>NUI56</f>
        <v>0</v>
      </c>
      <c r="NUJ124" t="s">
        <v>180</v>
      </c>
      <c r="NUK124" t="s">
        <v>47</v>
      </c>
      <c r="NUL124" t="s">
        <v>632</v>
      </c>
      <c r="NUM124" t="s">
        <v>262</v>
      </c>
      <c r="NUN124" t="s">
        <v>455</v>
      </c>
      <c r="NUO124">
        <f>NUO56</f>
        <v>0</v>
      </c>
      <c r="NUP124" t="s">
        <v>180</v>
      </c>
      <c r="NUQ124" t="s">
        <v>47</v>
      </c>
      <c r="NUR124" t="s">
        <v>632</v>
      </c>
      <c r="NUS124" t="s">
        <v>262</v>
      </c>
      <c r="NUT124" t="s">
        <v>455</v>
      </c>
      <c r="NUU124">
        <f>NUU56</f>
        <v>0</v>
      </c>
      <c r="NUV124" t="s">
        <v>180</v>
      </c>
      <c r="NUW124" t="s">
        <v>47</v>
      </c>
      <c r="NUX124" t="s">
        <v>632</v>
      </c>
      <c r="NUY124" t="s">
        <v>262</v>
      </c>
      <c r="NUZ124" t="s">
        <v>455</v>
      </c>
      <c r="NVA124">
        <f>NVA56</f>
        <v>0</v>
      </c>
      <c r="NVB124" t="s">
        <v>180</v>
      </c>
      <c r="NVC124" t="s">
        <v>47</v>
      </c>
      <c r="NVD124" t="s">
        <v>632</v>
      </c>
      <c r="NVE124" t="s">
        <v>262</v>
      </c>
      <c r="NVF124" t="s">
        <v>455</v>
      </c>
      <c r="NVG124">
        <f>NVG56</f>
        <v>0</v>
      </c>
      <c r="NVH124" t="s">
        <v>180</v>
      </c>
      <c r="NVI124" t="s">
        <v>47</v>
      </c>
      <c r="NVJ124" t="s">
        <v>632</v>
      </c>
      <c r="NVK124" t="s">
        <v>262</v>
      </c>
      <c r="NVL124" t="s">
        <v>455</v>
      </c>
      <c r="NVM124">
        <f>NVM56</f>
        <v>0</v>
      </c>
      <c r="NVN124" t="s">
        <v>180</v>
      </c>
      <c r="NVO124" t="s">
        <v>47</v>
      </c>
      <c r="NVP124" t="s">
        <v>632</v>
      </c>
      <c r="NVQ124" t="s">
        <v>262</v>
      </c>
      <c r="NVR124" t="s">
        <v>455</v>
      </c>
      <c r="NVS124">
        <f>NVS56</f>
        <v>0</v>
      </c>
      <c r="NVT124" t="s">
        <v>180</v>
      </c>
      <c r="NVU124" t="s">
        <v>47</v>
      </c>
      <c r="NVV124" t="s">
        <v>632</v>
      </c>
      <c r="NVW124" t="s">
        <v>262</v>
      </c>
      <c r="NVX124" t="s">
        <v>455</v>
      </c>
      <c r="NVY124">
        <f>NVY56</f>
        <v>0</v>
      </c>
      <c r="NVZ124" t="s">
        <v>180</v>
      </c>
      <c r="NWA124" t="s">
        <v>47</v>
      </c>
      <c r="NWB124" t="s">
        <v>632</v>
      </c>
      <c r="NWC124" t="s">
        <v>262</v>
      </c>
      <c r="NWD124" t="s">
        <v>455</v>
      </c>
      <c r="NWE124">
        <f>NWE56</f>
        <v>0</v>
      </c>
      <c r="NWF124" t="s">
        <v>180</v>
      </c>
      <c r="NWG124" t="s">
        <v>47</v>
      </c>
      <c r="NWH124" t="s">
        <v>632</v>
      </c>
      <c r="NWI124" t="s">
        <v>262</v>
      </c>
      <c r="NWJ124" t="s">
        <v>455</v>
      </c>
      <c r="NWK124">
        <f>NWK56</f>
        <v>0</v>
      </c>
      <c r="NWL124" t="s">
        <v>180</v>
      </c>
      <c r="NWM124" t="s">
        <v>47</v>
      </c>
      <c r="NWN124" t="s">
        <v>632</v>
      </c>
      <c r="NWO124" t="s">
        <v>262</v>
      </c>
      <c r="NWP124" t="s">
        <v>455</v>
      </c>
      <c r="NWQ124">
        <f>NWQ56</f>
        <v>0</v>
      </c>
      <c r="NWR124" t="s">
        <v>180</v>
      </c>
      <c r="NWS124" t="s">
        <v>47</v>
      </c>
      <c r="NWT124" t="s">
        <v>632</v>
      </c>
      <c r="NWU124" t="s">
        <v>262</v>
      </c>
      <c r="NWV124" t="s">
        <v>455</v>
      </c>
      <c r="NWW124">
        <f>NWW56</f>
        <v>0</v>
      </c>
      <c r="NWX124" t="s">
        <v>180</v>
      </c>
      <c r="NWY124" t="s">
        <v>47</v>
      </c>
      <c r="NWZ124" t="s">
        <v>632</v>
      </c>
      <c r="NXA124" t="s">
        <v>262</v>
      </c>
      <c r="NXB124" t="s">
        <v>455</v>
      </c>
      <c r="NXC124">
        <f>NXC56</f>
        <v>0</v>
      </c>
      <c r="NXD124" t="s">
        <v>180</v>
      </c>
      <c r="NXE124" t="s">
        <v>47</v>
      </c>
      <c r="NXF124" t="s">
        <v>632</v>
      </c>
      <c r="NXG124" t="s">
        <v>262</v>
      </c>
      <c r="NXH124" t="s">
        <v>455</v>
      </c>
      <c r="NXI124">
        <f>NXI56</f>
        <v>0</v>
      </c>
      <c r="NXJ124" t="s">
        <v>180</v>
      </c>
      <c r="NXK124" t="s">
        <v>47</v>
      </c>
      <c r="NXL124" t="s">
        <v>632</v>
      </c>
      <c r="NXM124" t="s">
        <v>262</v>
      </c>
      <c r="NXN124" t="s">
        <v>455</v>
      </c>
      <c r="NXO124">
        <f>NXO56</f>
        <v>0</v>
      </c>
      <c r="NXP124" t="s">
        <v>180</v>
      </c>
      <c r="NXQ124" t="s">
        <v>47</v>
      </c>
      <c r="NXR124" t="s">
        <v>632</v>
      </c>
      <c r="NXS124" t="s">
        <v>262</v>
      </c>
      <c r="NXT124" t="s">
        <v>455</v>
      </c>
      <c r="NXU124">
        <f>NXU56</f>
        <v>0</v>
      </c>
      <c r="NXV124" t="s">
        <v>180</v>
      </c>
      <c r="NXW124" t="s">
        <v>47</v>
      </c>
      <c r="NXX124" t="s">
        <v>632</v>
      </c>
      <c r="NXY124" t="s">
        <v>262</v>
      </c>
      <c r="NXZ124" t="s">
        <v>455</v>
      </c>
      <c r="NYA124">
        <f>NYA56</f>
        <v>0</v>
      </c>
      <c r="NYB124" t="s">
        <v>180</v>
      </c>
      <c r="NYC124" t="s">
        <v>47</v>
      </c>
      <c r="NYD124" t="s">
        <v>632</v>
      </c>
      <c r="NYE124" t="s">
        <v>262</v>
      </c>
      <c r="NYF124" t="s">
        <v>455</v>
      </c>
      <c r="NYG124">
        <f>NYG56</f>
        <v>0</v>
      </c>
      <c r="NYH124" t="s">
        <v>180</v>
      </c>
      <c r="NYI124" t="s">
        <v>47</v>
      </c>
      <c r="NYJ124" t="s">
        <v>632</v>
      </c>
      <c r="NYK124" t="s">
        <v>262</v>
      </c>
      <c r="NYL124" t="s">
        <v>455</v>
      </c>
      <c r="NYM124">
        <f>NYM56</f>
        <v>0</v>
      </c>
      <c r="NYN124" t="s">
        <v>180</v>
      </c>
      <c r="NYO124" t="s">
        <v>47</v>
      </c>
      <c r="NYP124" t="s">
        <v>632</v>
      </c>
      <c r="NYQ124" t="s">
        <v>262</v>
      </c>
      <c r="NYR124" t="s">
        <v>455</v>
      </c>
      <c r="NYS124">
        <f>NYS56</f>
        <v>0</v>
      </c>
      <c r="NYT124" t="s">
        <v>180</v>
      </c>
      <c r="NYU124" t="s">
        <v>47</v>
      </c>
      <c r="NYV124" t="s">
        <v>632</v>
      </c>
      <c r="NYW124" t="s">
        <v>262</v>
      </c>
      <c r="NYX124" t="s">
        <v>455</v>
      </c>
      <c r="NYY124">
        <f>NYY56</f>
        <v>0</v>
      </c>
      <c r="NYZ124" t="s">
        <v>180</v>
      </c>
      <c r="NZA124" t="s">
        <v>47</v>
      </c>
      <c r="NZB124" t="s">
        <v>632</v>
      </c>
      <c r="NZC124" t="s">
        <v>262</v>
      </c>
      <c r="NZD124" t="s">
        <v>455</v>
      </c>
      <c r="NZE124">
        <f>NZE56</f>
        <v>0</v>
      </c>
      <c r="NZF124" t="s">
        <v>180</v>
      </c>
      <c r="NZG124" t="s">
        <v>47</v>
      </c>
      <c r="NZH124" t="s">
        <v>632</v>
      </c>
      <c r="NZI124" t="s">
        <v>262</v>
      </c>
      <c r="NZJ124" t="s">
        <v>455</v>
      </c>
      <c r="NZK124">
        <f>NZK56</f>
        <v>0</v>
      </c>
      <c r="NZL124" t="s">
        <v>180</v>
      </c>
      <c r="NZM124" t="s">
        <v>47</v>
      </c>
      <c r="NZN124" t="s">
        <v>632</v>
      </c>
      <c r="NZO124" t="s">
        <v>262</v>
      </c>
      <c r="NZP124" t="s">
        <v>455</v>
      </c>
      <c r="NZQ124">
        <f>NZQ56</f>
        <v>0</v>
      </c>
      <c r="NZR124" t="s">
        <v>180</v>
      </c>
      <c r="NZS124" t="s">
        <v>47</v>
      </c>
      <c r="NZT124" t="s">
        <v>632</v>
      </c>
      <c r="NZU124" t="s">
        <v>262</v>
      </c>
      <c r="NZV124" t="s">
        <v>455</v>
      </c>
      <c r="NZW124">
        <f>NZW56</f>
        <v>0</v>
      </c>
      <c r="NZX124" t="s">
        <v>180</v>
      </c>
      <c r="NZY124" t="s">
        <v>47</v>
      </c>
      <c r="NZZ124" t="s">
        <v>632</v>
      </c>
      <c r="OAA124" t="s">
        <v>262</v>
      </c>
      <c r="OAB124" t="s">
        <v>455</v>
      </c>
      <c r="OAC124">
        <f>OAC56</f>
        <v>0</v>
      </c>
      <c r="OAD124" t="s">
        <v>180</v>
      </c>
      <c r="OAE124" t="s">
        <v>47</v>
      </c>
      <c r="OAF124" t="s">
        <v>632</v>
      </c>
      <c r="OAG124" t="s">
        <v>262</v>
      </c>
      <c r="OAH124" t="s">
        <v>455</v>
      </c>
      <c r="OAI124">
        <f>OAI56</f>
        <v>0</v>
      </c>
      <c r="OAJ124" t="s">
        <v>180</v>
      </c>
      <c r="OAK124" t="s">
        <v>47</v>
      </c>
      <c r="OAL124" t="s">
        <v>632</v>
      </c>
      <c r="OAM124" t="s">
        <v>262</v>
      </c>
      <c r="OAN124" t="s">
        <v>455</v>
      </c>
      <c r="OAO124">
        <f>OAO56</f>
        <v>0</v>
      </c>
      <c r="OAP124" t="s">
        <v>180</v>
      </c>
      <c r="OAQ124" t="s">
        <v>47</v>
      </c>
      <c r="OAR124" t="s">
        <v>632</v>
      </c>
      <c r="OAS124" t="s">
        <v>262</v>
      </c>
      <c r="OAT124" t="s">
        <v>455</v>
      </c>
      <c r="OAU124">
        <f>OAU56</f>
        <v>0</v>
      </c>
      <c r="OAV124" t="s">
        <v>180</v>
      </c>
      <c r="OAW124" t="s">
        <v>47</v>
      </c>
      <c r="OAX124" t="s">
        <v>632</v>
      </c>
      <c r="OAY124" t="s">
        <v>262</v>
      </c>
      <c r="OAZ124" t="s">
        <v>455</v>
      </c>
      <c r="OBA124">
        <f>OBA56</f>
        <v>0</v>
      </c>
      <c r="OBB124" t="s">
        <v>180</v>
      </c>
      <c r="OBC124" t="s">
        <v>47</v>
      </c>
      <c r="OBD124" t="s">
        <v>632</v>
      </c>
      <c r="OBE124" t="s">
        <v>262</v>
      </c>
      <c r="OBF124" t="s">
        <v>455</v>
      </c>
      <c r="OBG124">
        <f>OBG56</f>
        <v>0</v>
      </c>
      <c r="OBH124" t="s">
        <v>180</v>
      </c>
      <c r="OBI124" t="s">
        <v>47</v>
      </c>
      <c r="OBJ124" t="s">
        <v>632</v>
      </c>
      <c r="OBK124" t="s">
        <v>262</v>
      </c>
      <c r="OBL124" t="s">
        <v>455</v>
      </c>
      <c r="OBM124">
        <f>OBM56</f>
        <v>0</v>
      </c>
      <c r="OBN124" t="s">
        <v>180</v>
      </c>
      <c r="OBO124" t="s">
        <v>47</v>
      </c>
      <c r="OBP124" t="s">
        <v>632</v>
      </c>
      <c r="OBQ124" t="s">
        <v>262</v>
      </c>
      <c r="OBR124" t="s">
        <v>455</v>
      </c>
      <c r="OBS124">
        <f>OBS56</f>
        <v>0</v>
      </c>
      <c r="OBT124" t="s">
        <v>180</v>
      </c>
      <c r="OBU124" t="s">
        <v>47</v>
      </c>
      <c r="OBV124" t="s">
        <v>632</v>
      </c>
      <c r="OBW124" t="s">
        <v>262</v>
      </c>
      <c r="OBX124" t="s">
        <v>455</v>
      </c>
      <c r="OBY124">
        <f>OBY56</f>
        <v>0</v>
      </c>
      <c r="OBZ124" t="s">
        <v>180</v>
      </c>
      <c r="OCA124" t="s">
        <v>47</v>
      </c>
      <c r="OCB124" t="s">
        <v>632</v>
      </c>
      <c r="OCC124" t="s">
        <v>262</v>
      </c>
      <c r="OCD124" t="s">
        <v>455</v>
      </c>
      <c r="OCE124">
        <f>OCE56</f>
        <v>0</v>
      </c>
      <c r="OCF124" t="s">
        <v>180</v>
      </c>
      <c r="OCG124" t="s">
        <v>47</v>
      </c>
      <c r="OCH124" t="s">
        <v>632</v>
      </c>
      <c r="OCI124" t="s">
        <v>262</v>
      </c>
      <c r="OCJ124" t="s">
        <v>455</v>
      </c>
      <c r="OCK124">
        <f>OCK56</f>
        <v>0</v>
      </c>
      <c r="OCL124" t="s">
        <v>180</v>
      </c>
      <c r="OCM124" t="s">
        <v>47</v>
      </c>
      <c r="OCN124" t="s">
        <v>632</v>
      </c>
      <c r="OCO124" t="s">
        <v>262</v>
      </c>
      <c r="OCP124" t="s">
        <v>455</v>
      </c>
      <c r="OCQ124">
        <f>OCQ56</f>
        <v>0</v>
      </c>
      <c r="OCR124" t="s">
        <v>180</v>
      </c>
      <c r="OCS124" t="s">
        <v>47</v>
      </c>
      <c r="OCT124" t="s">
        <v>632</v>
      </c>
      <c r="OCU124" t="s">
        <v>262</v>
      </c>
      <c r="OCV124" t="s">
        <v>455</v>
      </c>
      <c r="OCW124">
        <f>OCW56</f>
        <v>0</v>
      </c>
      <c r="OCX124" t="s">
        <v>180</v>
      </c>
      <c r="OCY124" t="s">
        <v>47</v>
      </c>
      <c r="OCZ124" t="s">
        <v>632</v>
      </c>
      <c r="ODA124" t="s">
        <v>262</v>
      </c>
      <c r="ODB124" t="s">
        <v>455</v>
      </c>
      <c r="ODC124">
        <f>ODC56</f>
        <v>0</v>
      </c>
      <c r="ODD124" t="s">
        <v>180</v>
      </c>
      <c r="ODE124" t="s">
        <v>47</v>
      </c>
      <c r="ODF124" t="s">
        <v>632</v>
      </c>
      <c r="ODG124" t="s">
        <v>262</v>
      </c>
      <c r="ODH124" t="s">
        <v>455</v>
      </c>
      <c r="ODI124">
        <f>ODI56</f>
        <v>0</v>
      </c>
      <c r="ODJ124" t="s">
        <v>180</v>
      </c>
      <c r="ODK124" t="s">
        <v>47</v>
      </c>
      <c r="ODL124" t="s">
        <v>632</v>
      </c>
      <c r="ODM124" t="s">
        <v>262</v>
      </c>
      <c r="ODN124" t="s">
        <v>455</v>
      </c>
      <c r="ODO124">
        <f>ODO56</f>
        <v>0</v>
      </c>
      <c r="ODP124" t="s">
        <v>180</v>
      </c>
      <c r="ODQ124" t="s">
        <v>47</v>
      </c>
      <c r="ODR124" t="s">
        <v>632</v>
      </c>
      <c r="ODS124" t="s">
        <v>262</v>
      </c>
      <c r="ODT124" t="s">
        <v>455</v>
      </c>
      <c r="ODU124">
        <f>ODU56</f>
        <v>0</v>
      </c>
      <c r="ODV124" t="s">
        <v>180</v>
      </c>
      <c r="ODW124" t="s">
        <v>47</v>
      </c>
      <c r="ODX124" t="s">
        <v>632</v>
      </c>
      <c r="ODY124" t="s">
        <v>262</v>
      </c>
      <c r="ODZ124" t="s">
        <v>455</v>
      </c>
      <c r="OEA124">
        <f>OEA56</f>
        <v>0</v>
      </c>
      <c r="OEB124" t="s">
        <v>180</v>
      </c>
      <c r="OEC124" t="s">
        <v>47</v>
      </c>
      <c r="OED124" t="s">
        <v>632</v>
      </c>
      <c r="OEE124" t="s">
        <v>262</v>
      </c>
      <c r="OEF124" t="s">
        <v>455</v>
      </c>
      <c r="OEG124">
        <f>OEG56</f>
        <v>0</v>
      </c>
      <c r="OEH124" t="s">
        <v>180</v>
      </c>
      <c r="OEI124" t="s">
        <v>47</v>
      </c>
      <c r="OEJ124" t="s">
        <v>632</v>
      </c>
      <c r="OEK124" t="s">
        <v>262</v>
      </c>
      <c r="OEL124" t="s">
        <v>455</v>
      </c>
      <c r="OEM124">
        <f>OEM56</f>
        <v>0</v>
      </c>
      <c r="OEN124" t="s">
        <v>180</v>
      </c>
      <c r="OEO124" t="s">
        <v>47</v>
      </c>
      <c r="OEP124" t="s">
        <v>632</v>
      </c>
      <c r="OEQ124" t="s">
        <v>262</v>
      </c>
      <c r="OER124" t="s">
        <v>455</v>
      </c>
      <c r="OES124">
        <f>OES56</f>
        <v>0</v>
      </c>
      <c r="OET124" t="s">
        <v>180</v>
      </c>
      <c r="OEU124" t="s">
        <v>47</v>
      </c>
      <c r="OEV124" t="s">
        <v>632</v>
      </c>
      <c r="OEW124" t="s">
        <v>262</v>
      </c>
      <c r="OEX124" t="s">
        <v>455</v>
      </c>
      <c r="OEY124">
        <f>OEY56</f>
        <v>0</v>
      </c>
      <c r="OEZ124" t="s">
        <v>180</v>
      </c>
      <c r="OFA124" t="s">
        <v>47</v>
      </c>
      <c r="OFB124" t="s">
        <v>632</v>
      </c>
      <c r="OFC124" t="s">
        <v>262</v>
      </c>
      <c r="OFD124" t="s">
        <v>455</v>
      </c>
      <c r="OFE124">
        <f>OFE56</f>
        <v>0</v>
      </c>
      <c r="OFF124" t="s">
        <v>180</v>
      </c>
      <c r="OFG124" t="s">
        <v>47</v>
      </c>
      <c r="OFH124" t="s">
        <v>632</v>
      </c>
      <c r="OFI124" t="s">
        <v>262</v>
      </c>
      <c r="OFJ124" t="s">
        <v>455</v>
      </c>
      <c r="OFK124">
        <f>OFK56</f>
        <v>0</v>
      </c>
      <c r="OFL124" t="s">
        <v>180</v>
      </c>
      <c r="OFM124" t="s">
        <v>47</v>
      </c>
      <c r="OFN124" t="s">
        <v>632</v>
      </c>
      <c r="OFO124" t="s">
        <v>262</v>
      </c>
      <c r="OFP124" t="s">
        <v>455</v>
      </c>
      <c r="OFQ124">
        <f>OFQ56</f>
        <v>0</v>
      </c>
      <c r="OFR124" t="s">
        <v>180</v>
      </c>
      <c r="OFS124" t="s">
        <v>47</v>
      </c>
      <c r="OFT124" t="s">
        <v>632</v>
      </c>
      <c r="OFU124" t="s">
        <v>262</v>
      </c>
      <c r="OFV124" t="s">
        <v>455</v>
      </c>
      <c r="OFW124">
        <f>OFW56</f>
        <v>0</v>
      </c>
      <c r="OFX124" t="s">
        <v>180</v>
      </c>
      <c r="OFY124" t="s">
        <v>47</v>
      </c>
      <c r="OFZ124" t="s">
        <v>632</v>
      </c>
      <c r="OGA124" t="s">
        <v>262</v>
      </c>
      <c r="OGB124" t="s">
        <v>455</v>
      </c>
      <c r="OGC124">
        <f>OGC56</f>
        <v>0</v>
      </c>
      <c r="OGD124" t="s">
        <v>180</v>
      </c>
      <c r="OGE124" t="s">
        <v>47</v>
      </c>
      <c r="OGF124" t="s">
        <v>632</v>
      </c>
      <c r="OGG124" t="s">
        <v>262</v>
      </c>
      <c r="OGH124" t="s">
        <v>455</v>
      </c>
      <c r="OGI124">
        <f>OGI56</f>
        <v>0</v>
      </c>
      <c r="OGJ124" t="s">
        <v>180</v>
      </c>
      <c r="OGK124" t="s">
        <v>47</v>
      </c>
      <c r="OGL124" t="s">
        <v>632</v>
      </c>
      <c r="OGM124" t="s">
        <v>262</v>
      </c>
      <c r="OGN124" t="s">
        <v>455</v>
      </c>
      <c r="OGO124">
        <f>OGO56</f>
        <v>0</v>
      </c>
      <c r="OGP124" t="s">
        <v>180</v>
      </c>
      <c r="OGQ124" t="s">
        <v>47</v>
      </c>
      <c r="OGR124" t="s">
        <v>632</v>
      </c>
      <c r="OGS124" t="s">
        <v>262</v>
      </c>
      <c r="OGT124" t="s">
        <v>455</v>
      </c>
      <c r="OGU124">
        <f>OGU56</f>
        <v>0</v>
      </c>
      <c r="OGV124" t="s">
        <v>180</v>
      </c>
      <c r="OGW124" t="s">
        <v>47</v>
      </c>
      <c r="OGX124" t="s">
        <v>632</v>
      </c>
      <c r="OGY124" t="s">
        <v>262</v>
      </c>
      <c r="OGZ124" t="s">
        <v>455</v>
      </c>
      <c r="OHA124">
        <f>OHA56</f>
        <v>0</v>
      </c>
      <c r="OHB124" t="s">
        <v>180</v>
      </c>
      <c r="OHC124" t="s">
        <v>47</v>
      </c>
      <c r="OHD124" t="s">
        <v>632</v>
      </c>
      <c r="OHE124" t="s">
        <v>262</v>
      </c>
      <c r="OHF124" t="s">
        <v>455</v>
      </c>
      <c r="OHG124">
        <f>OHG56</f>
        <v>0</v>
      </c>
      <c r="OHH124" t="s">
        <v>180</v>
      </c>
      <c r="OHI124" t="s">
        <v>47</v>
      </c>
      <c r="OHJ124" t="s">
        <v>632</v>
      </c>
      <c r="OHK124" t="s">
        <v>262</v>
      </c>
      <c r="OHL124" t="s">
        <v>455</v>
      </c>
      <c r="OHM124">
        <f>OHM56</f>
        <v>0</v>
      </c>
      <c r="OHN124" t="s">
        <v>180</v>
      </c>
      <c r="OHO124" t="s">
        <v>47</v>
      </c>
      <c r="OHP124" t="s">
        <v>632</v>
      </c>
      <c r="OHQ124" t="s">
        <v>262</v>
      </c>
      <c r="OHR124" t="s">
        <v>455</v>
      </c>
      <c r="OHS124">
        <f>OHS56</f>
        <v>0</v>
      </c>
      <c r="OHT124" t="s">
        <v>180</v>
      </c>
      <c r="OHU124" t="s">
        <v>47</v>
      </c>
      <c r="OHV124" t="s">
        <v>632</v>
      </c>
      <c r="OHW124" t="s">
        <v>262</v>
      </c>
      <c r="OHX124" t="s">
        <v>455</v>
      </c>
      <c r="OHY124">
        <f>OHY56</f>
        <v>0</v>
      </c>
      <c r="OHZ124" t="s">
        <v>180</v>
      </c>
      <c r="OIA124" t="s">
        <v>47</v>
      </c>
      <c r="OIB124" t="s">
        <v>632</v>
      </c>
      <c r="OIC124" t="s">
        <v>262</v>
      </c>
      <c r="OID124" t="s">
        <v>455</v>
      </c>
      <c r="OIE124">
        <f>OIE56</f>
        <v>0</v>
      </c>
      <c r="OIF124" t="s">
        <v>180</v>
      </c>
      <c r="OIG124" t="s">
        <v>47</v>
      </c>
      <c r="OIH124" t="s">
        <v>632</v>
      </c>
      <c r="OII124" t="s">
        <v>262</v>
      </c>
      <c r="OIJ124" t="s">
        <v>455</v>
      </c>
      <c r="OIK124">
        <f>OIK56</f>
        <v>0</v>
      </c>
      <c r="OIL124" t="s">
        <v>180</v>
      </c>
      <c r="OIM124" t="s">
        <v>47</v>
      </c>
      <c r="OIN124" t="s">
        <v>632</v>
      </c>
      <c r="OIO124" t="s">
        <v>262</v>
      </c>
      <c r="OIP124" t="s">
        <v>455</v>
      </c>
      <c r="OIQ124">
        <f>OIQ56</f>
        <v>0</v>
      </c>
      <c r="OIR124" t="s">
        <v>180</v>
      </c>
      <c r="OIS124" t="s">
        <v>47</v>
      </c>
      <c r="OIT124" t="s">
        <v>632</v>
      </c>
      <c r="OIU124" t="s">
        <v>262</v>
      </c>
      <c r="OIV124" t="s">
        <v>455</v>
      </c>
      <c r="OIW124">
        <f>OIW56</f>
        <v>0</v>
      </c>
      <c r="OIX124" t="s">
        <v>180</v>
      </c>
      <c r="OIY124" t="s">
        <v>47</v>
      </c>
      <c r="OIZ124" t="s">
        <v>632</v>
      </c>
      <c r="OJA124" t="s">
        <v>262</v>
      </c>
      <c r="OJB124" t="s">
        <v>455</v>
      </c>
      <c r="OJC124">
        <f>OJC56</f>
        <v>0</v>
      </c>
      <c r="OJD124" t="s">
        <v>180</v>
      </c>
      <c r="OJE124" t="s">
        <v>47</v>
      </c>
      <c r="OJF124" t="s">
        <v>632</v>
      </c>
      <c r="OJG124" t="s">
        <v>262</v>
      </c>
      <c r="OJH124" t="s">
        <v>455</v>
      </c>
      <c r="OJI124">
        <f>OJI56</f>
        <v>0</v>
      </c>
      <c r="OJJ124" t="s">
        <v>180</v>
      </c>
      <c r="OJK124" t="s">
        <v>47</v>
      </c>
      <c r="OJL124" t="s">
        <v>632</v>
      </c>
      <c r="OJM124" t="s">
        <v>262</v>
      </c>
      <c r="OJN124" t="s">
        <v>455</v>
      </c>
      <c r="OJO124">
        <f>OJO56</f>
        <v>0</v>
      </c>
      <c r="OJP124" t="s">
        <v>180</v>
      </c>
      <c r="OJQ124" t="s">
        <v>47</v>
      </c>
      <c r="OJR124" t="s">
        <v>632</v>
      </c>
      <c r="OJS124" t="s">
        <v>262</v>
      </c>
      <c r="OJT124" t="s">
        <v>455</v>
      </c>
      <c r="OJU124">
        <f>OJU56</f>
        <v>0</v>
      </c>
      <c r="OJV124" t="s">
        <v>180</v>
      </c>
      <c r="OJW124" t="s">
        <v>47</v>
      </c>
      <c r="OJX124" t="s">
        <v>632</v>
      </c>
      <c r="OJY124" t="s">
        <v>262</v>
      </c>
      <c r="OJZ124" t="s">
        <v>455</v>
      </c>
      <c r="OKA124">
        <f>OKA56</f>
        <v>0</v>
      </c>
      <c r="OKB124" t="s">
        <v>180</v>
      </c>
      <c r="OKC124" t="s">
        <v>47</v>
      </c>
      <c r="OKD124" t="s">
        <v>632</v>
      </c>
      <c r="OKE124" t="s">
        <v>262</v>
      </c>
      <c r="OKF124" t="s">
        <v>455</v>
      </c>
      <c r="OKG124">
        <f>OKG56</f>
        <v>0</v>
      </c>
      <c r="OKH124" t="s">
        <v>180</v>
      </c>
      <c r="OKI124" t="s">
        <v>47</v>
      </c>
      <c r="OKJ124" t="s">
        <v>632</v>
      </c>
      <c r="OKK124" t="s">
        <v>262</v>
      </c>
      <c r="OKL124" t="s">
        <v>455</v>
      </c>
      <c r="OKM124">
        <f>OKM56</f>
        <v>0</v>
      </c>
      <c r="OKN124" t="s">
        <v>180</v>
      </c>
      <c r="OKO124" t="s">
        <v>47</v>
      </c>
      <c r="OKP124" t="s">
        <v>632</v>
      </c>
      <c r="OKQ124" t="s">
        <v>262</v>
      </c>
      <c r="OKR124" t="s">
        <v>455</v>
      </c>
      <c r="OKS124">
        <f>OKS56</f>
        <v>0</v>
      </c>
      <c r="OKT124" t="s">
        <v>180</v>
      </c>
      <c r="OKU124" t="s">
        <v>47</v>
      </c>
      <c r="OKV124" t="s">
        <v>632</v>
      </c>
      <c r="OKW124" t="s">
        <v>262</v>
      </c>
      <c r="OKX124" t="s">
        <v>455</v>
      </c>
      <c r="OKY124">
        <f>OKY56</f>
        <v>0</v>
      </c>
      <c r="OKZ124" t="s">
        <v>180</v>
      </c>
      <c r="OLA124" t="s">
        <v>47</v>
      </c>
      <c r="OLB124" t="s">
        <v>632</v>
      </c>
      <c r="OLC124" t="s">
        <v>262</v>
      </c>
      <c r="OLD124" t="s">
        <v>455</v>
      </c>
      <c r="OLE124">
        <f>OLE56</f>
        <v>0</v>
      </c>
      <c r="OLF124" t="s">
        <v>180</v>
      </c>
      <c r="OLG124" t="s">
        <v>47</v>
      </c>
      <c r="OLH124" t="s">
        <v>632</v>
      </c>
      <c r="OLI124" t="s">
        <v>262</v>
      </c>
      <c r="OLJ124" t="s">
        <v>455</v>
      </c>
      <c r="OLK124">
        <f>OLK56</f>
        <v>0</v>
      </c>
      <c r="OLL124" t="s">
        <v>180</v>
      </c>
      <c r="OLM124" t="s">
        <v>47</v>
      </c>
      <c r="OLN124" t="s">
        <v>632</v>
      </c>
      <c r="OLO124" t="s">
        <v>262</v>
      </c>
      <c r="OLP124" t="s">
        <v>455</v>
      </c>
      <c r="OLQ124">
        <f>OLQ56</f>
        <v>0</v>
      </c>
      <c r="OLR124" t="s">
        <v>180</v>
      </c>
      <c r="OLS124" t="s">
        <v>47</v>
      </c>
      <c r="OLT124" t="s">
        <v>632</v>
      </c>
      <c r="OLU124" t="s">
        <v>262</v>
      </c>
      <c r="OLV124" t="s">
        <v>455</v>
      </c>
      <c r="OLW124">
        <f>OLW56</f>
        <v>0</v>
      </c>
      <c r="OLX124" t="s">
        <v>180</v>
      </c>
      <c r="OLY124" t="s">
        <v>47</v>
      </c>
      <c r="OLZ124" t="s">
        <v>632</v>
      </c>
      <c r="OMA124" t="s">
        <v>262</v>
      </c>
      <c r="OMB124" t="s">
        <v>455</v>
      </c>
      <c r="OMC124">
        <f>OMC56</f>
        <v>0</v>
      </c>
      <c r="OMD124" t="s">
        <v>180</v>
      </c>
      <c r="OME124" t="s">
        <v>47</v>
      </c>
      <c r="OMF124" t="s">
        <v>632</v>
      </c>
      <c r="OMG124" t="s">
        <v>262</v>
      </c>
      <c r="OMH124" t="s">
        <v>455</v>
      </c>
      <c r="OMI124">
        <f>OMI56</f>
        <v>0</v>
      </c>
      <c r="OMJ124" t="s">
        <v>180</v>
      </c>
      <c r="OMK124" t="s">
        <v>47</v>
      </c>
      <c r="OML124" t="s">
        <v>632</v>
      </c>
      <c r="OMM124" t="s">
        <v>262</v>
      </c>
      <c r="OMN124" t="s">
        <v>455</v>
      </c>
      <c r="OMO124">
        <f>OMO56</f>
        <v>0</v>
      </c>
      <c r="OMP124" t="s">
        <v>180</v>
      </c>
      <c r="OMQ124" t="s">
        <v>47</v>
      </c>
      <c r="OMR124" t="s">
        <v>632</v>
      </c>
      <c r="OMS124" t="s">
        <v>262</v>
      </c>
      <c r="OMT124" t="s">
        <v>455</v>
      </c>
      <c r="OMU124">
        <f>OMU56</f>
        <v>0</v>
      </c>
      <c r="OMV124" t="s">
        <v>180</v>
      </c>
      <c r="OMW124" t="s">
        <v>47</v>
      </c>
      <c r="OMX124" t="s">
        <v>632</v>
      </c>
      <c r="OMY124" t="s">
        <v>262</v>
      </c>
      <c r="OMZ124" t="s">
        <v>455</v>
      </c>
      <c r="ONA124">
        <f>ONA56</f>
        <v>0</v>
      </c>
      <c r="ONB124" t="s">
        <v>180</v>
      </c>
      <c r="ONC124" t="s">
        <v>47</v>
      </c>
      <c r="OND124" t="s">
        <v>632</v>
      </c>
      <c r="ONE124" t="s">
        <v>262</v>
      </c>
      <c r="ONF124" t="s">
        <v>455</v>
      </c>
      <c r="ONG124">
        <f>ONG56</f>
        <v>0</v>
      </c>
      <c r="ONH124" t="s">
        <v>180</v>
      </c>
      <c r="ONI124" t="s">
        <v>47</v>
      </c>
      <c r="ONJ124" t="s">
        <v>632</v>
      </c>
      <c r="ONK124" t="s">
        <v>262</v>
      </c>
      <c r="ONL124" t="s">
        <v>455</v>
      </c>
      <c r="ONM124">
        <f>ONM56</f>
        <v>0</v>
      </c>
      <c r="ONN124" t="s">
        <v>180</v>
      </c>
      <c r="ONO124" t="s">
        <v>47</v>
      </c>
      <c r="ONP124" t="s">
        <v>632</v>
      </c>
      <c r="ONQ124" t="s">
        <v>262</v>
      </c>
      <c r="ONR124" t="s">
        <v>455</v>
      </c>
      <c r="ONS124">
        <f>ONS56</f>
        <v>0</v>
      </c>
      <c r="ONT124" t="s">
        <v>180</v>
      </c>
      <c r="ONU124" t="s">
        <v>47</v>
      </c>
      <c r="ONV124" t="s">
        <v>632</v>
      </c>
      <c r="ONW124" t="s">
        <v>262</v>
      </c>
      <c r="ONX124" t="s">
        <v>455</v>
      </c>
      <c r="ONY124">
        <f>ONY56</f>
        <v>0</v>
      </c>
      <c r="ONZ124" t="s">
        <v>180</v>
      </c>
      <c r="OOA124" t="s">
        <v>47</v>
      </c>
      <c r="OOB124" t="s">
        <v>632</v>
      </c>
      <c r="OOC124" t="s">
        <v>262</v>
      </c>
      <c r="OOD124" t="s">
        <v>455</v>
      </c>
      <c r="OOE124">
        <f>OOE56</f>
        <v>0</v>
      </c>
      <c r="OOF124" t="s">
        <v>180</v>
      </c>
      <c r="OOG124" t="s">
        <v>47</v>
      </c>
      <c r="OOH124" t="s">
        <v>632</v>
      </c>
      <c r="OOI124" t="s">
        <v>262</v>
      </c>
      <c r="OOJ124" t="s">
        <v>455</v>
      </c>
      <c r="OOK124">
        <f>OOK56</f>
        <v>0</v>
      </c>
      <c r="OOL124" t="s">
        <v>180</v>
      </c>
      <c r="OOM124" t="s">
        <v>47</v>
      </c>
      <c r="OON124" t="s">
        <v>632</v>
      </c>
      <c r="OOO124" t="s">
        <v>262</v>
      </c>
      <c r="OOP124" t="s">
        <v>455</v>
      </c>
      <c r="OOQ124">
        <f>OOQ56</f>
        <v>0</v>
      </c>
      <c r="OOR124" t="s">
        <v>180</v>
      </c>
      <c r="OOS124" t="s">
        <v>47</v>
      </c>
      <c r="OOT124" t="s">
        <v>632</v>
      </c>
      <c r="OOU124" t="s">
        <v>262</v>
      </c>
      <c r="OOV124" t="s">
        <v>455</v>
      </c>
      <c r="OOW124">
        <f>OOW56</f>
        <v>0</v>
      </c>
      <c r="OOX124" t="s">
        <v>180</v>
      </c>
      <c r="OOY124" t="s">
        <v>47</v>
      </c>
      <c r="OOZ124" t="s">
        <v>632</v>
      </c>
      <c r="OPA124" t="s">
        <v>262</v>
      </c>
      <c r="OPB124" t="s">
        <v>455</v>
      </c>
      <c r="OPC124">
        <f>OPC56</f>
        <v>0</v>
      </c>
      <c r="OPD124" t="s">
        <v>180</v>
      </c>
      <c r="OPE124" t="s">
        <v>47</v>
      </c>
      <c r="OPF124" t="s">
        <v>632</v>
      </c>
      <c r="OPG124" t="s">
        <v>262</v>
      </c>
      <c r="OPH124" t="s">
        <v>455</v>
      </c>
      <c r="OPI124">
        <f>OPI56</f>
        <v>0</v>
      </c>
      <c r="OPJ124" t="s">
        <v>180</v>
      </c>
      <c r="OPK124" t="s">
        <v>47</v>
      </c>
      <c r="OPL124" t="s">
        <v>632</v>
      </c>
      <c r="OPM124" t="s">
        <v>262</v>
      </c>
      <c r="OPN124" t="s">
        <v>455</v>
      </c>
      <c r="OPO124">
        <f>OPO56</f>
        <v>0</v>
      </c>
      <c r="OPP124" t="s">
        <v>180</v>
      </c>
      <c r="OPQ124" t="s">
        <v>47</v>
      </c>
      <c r="OPR124" t="s">
        <v>632</v>
      </c>
      <c r="OPS124" t="s">
        <v>262</v>
      </c>
      <c r="OPT124" t="s">
        <v>455</v>
      </c>
      <c r="OPU124">
        <f>OPU56</f>
        <v>0</v>
      </c>
      <c r="OPV124" t="s">
        <v>180</v>
      </c>
      <c r="OPW124" t="s">
        <v>47</v>
      </c>
      <c r="OPX124" t="s">
        <v>632</v>
      </c>
      <c r="OPY124" t="s">
        <v>262</v>
      </c>
      <c r="OPZ124" t="s">
        <v>455</v>
      </c>
      <c r="OQA124">
        <f>OQA56</f>
        <v>0</v>
      </c>
      <c r="OQB124" t="s">
        <v>180</v>
      </c>
      <c r="OQC124" t="s">
        <v>47</v>
      </c>
      <c r="OQD124" t="s">
        <v>632</v>
      </c>
      <c r="OQE124" t="s">
        <v>262</v>
      </c>
      <c r="OQF124" t="s">
        <v>455</v>
      </c>
      <c r="OQG124">
        <f>OQG56</f>
        <v>0</v>
      </c>
      <c r="OQH124" t="s">
        <v>180</v>
      </c>
      <c r="OQI124" t="s">
        <v>47</v>
      </c>
      <c r="OQJ124" t="s">
        <v>632</v>
      </c>
      <c r="OQK124" t="s">
        <v>262</v>
      </c>
      <c r="OQL124" t="s">
        <v>455</v>
      </c>
      <c r="OQM124">
        <f>OQM56</f>
        <v>0</v>
      </c>
      <c r="OQN124" t="s">
        <v>180</v>
      </c>
      <c r="OQO124" t="s">
        <v>47</v>
      </c>
      <c r="OQP124" t="s">
        <v>632</v>
      </c>
      <c r="OQQ124" t="s">
        <v>262</v>
      </c>
      <c r="OQR124" t="s">
        <v>455</v>
      </c>
      <c r="OQS124">
        <f>OQS56</f>
        <v>0</v>
      </c>
      <c r="OQT124" t="s">
        <v>180</v>
      </c>
      <c r="OQU124" t="s">
        <v>47</v>
      </c>
      <c r="OQV124" t="s">
        <v>632</v>
      </c>
      <c r="OQW124" t="s">
        <v>262</v>
      </c>
      <c r="OQX124" t="s">
        <v>455</v>
      </c>
      <c r="OQY124">
        <f>OQY56</f>
        <v>0</v>
      </c>
      <c r="OQZ124" t="s">
        <v>180</v>
      </c>
      <c r="ORA124" t="s">
        <v>47</v>
      </c>
      <c r="ORB124" t="s">
        <v>632</v>
      </c>
      <c r="ORC124" t="s">
        <v>262</v>
      </c>
      <c r="ORD124" t="s">
        <v>455</v>
      </c>
      <c r="ORE124">
        <f>ORE56</f>
        <v>0</v>
      </c>
      <c r="ORF124" t="s">
        <v>180</v>
      </c>
      <c r="ORG124" t="s">
        <v>47</v>
      </c>
      <c r="ORH124" t="s">
        <v>632</v>
      </c>
      <c r="ORI124" t="s">
        <v>262</v>
      </c>
      <c r="ORJ124" t="s">
        <v>455</v>
      </c>
      <c r="ORK124">
        <f>ORK56</f>
        <v>0</v>
      </c>
      <c r="ORL124" t="s">
        <v>180</v>
      </c>
      <c r="ORM124" t="s">
        <v>47</v>
      </c>
      <c r="ORN124" t="s">
        <v>632</v>
      </c>
      <c r="ORO124" t="s">
        <v>262</v>
      </c>
      <c r="ORP124" t="s">
        <v>455</v>
      </c>
      <c r="ORQ124">
        <f>ORQ56</f>
        <v>0</v>
      </c>
      <c r="ORR124" t="s">
        <v>180</v>
      </c>
      <c r="ORS124" t="s">
        <v>47</v>
      </c>
      <c r="ORT124" t="s">
        <v>632</v>
      </c>
      <c r="ORU124" t="s">
        <v>262</v>
      </c>
      <c r="ORV124" t="s">
        <v>455</v>
      </c>
      <c r="ORW124">
        <f>ORW56</f>
        <v>0</v>
      </c>
      <c r="ORX124" t="s">
        <v>180</v>
      </c>
      <c r="ORY124" t="s">
        <v>47</v>
      </c>
      <c r="ORZ124" t="s">
        <v>632</v>
      </c>
      <c r="OSA124" t="s">
        <v>262</v>
      </c>
      <c r="OSB124" t="s">
        <v>455</v>
      </c>
      <c r="OSC124">
        <f>OSC56</f>
        <v>0</v>
      </c>
      <c r="OSD124" t="s">
        <v>180</v>
      </c>
      <c r="OSE124" t="s">
        <v>47</v>
      </c>
      <c r="OSF124" t="s">
        <v>632</v>
      </c>
      <c r="OSG124" t="s">
        <v>262</v>
      </c>
      <c r="OSH124" t="s">
        <v>455</v>
      </c>
      <c r="OSI124">
        <f>OSI56</f>
        <v>0</v>
      </c>
      <c r="OSJ124" t="s">
        <v>180</v>
      </c>
      <c r="OSK124" t="s">
        <v>47</v>
      </c>
      <c r="OSL124" t="s">
        <v>632</v>
      </c>
      <c r="OSM124" t="s">
        <v>262</v>
      </c>
      <c r="OSN124" t="s">
        <v>455</v>
      </c>
      <c r="OSO124">
        <f>OSO56</f>
        <v>0</v>
      </c>
      <c r="OSP124" t="s">
        <v>180</v>
      </c>
      <c r="OSQ124" t="s">
        <v>47</v>
      </c>
      <c r="OSR124" t="s">
        <v>632</v>
      </c>
      <c r="OSS124" t="s">
        <v>262</v>
      </c>
      <c r="OST124" t="s">
        <v>455</v>
      </c>
      <c r="OSU124">
        <f>OSU56</f>
        <v>0</v>
      </c>
      <c r="OSV124" t="s">
        <v>180</v>
      </c>
      <c r="OSW124" t="s">
        <v>47</v>
      </c>
      <c r="OSX124" t="s">
        <v>632</v>
      </c>
      <c r="OSY124" t="s">
        <v>262</v>
      </c>
      <c r="OSZ124" t="s">
        <v>455</v>
      </c>
      <c r="OTA124">
        <f>OTA56</f>
        <v>0</v>
      </c>
      <c r="OTB124" t="s">
        <v>180</v>
      </c>
      <c r="OTC124" t="s">
        <v>47</v>
      </c>
      <c r="OTD124" t="s">
        <v>632</v>
      </c>
      <c r="OTE124" t="s">
        <v>262</v>
      </c>
      <c r="OTF124" t="s">
        <v>455</v>
      </c>
      <c r="OTG124">
        <f>OTG56</f>
        <v>0</v>
      </c>
      <c r="OTH124" t="s">
        <v>180</v>
      </c>
      <c r="OTI124" t="s">
        <v>47</v>
      </c>
      <c r="OTJ124" t="s">
        <v>632</v>
      </c>
      <c r="OTK124" t="s">
        <v>262</v>
      </c>
      <c r="OTL124" t="s">
        <v>455</v>
      </c>
      <c r="OTM124">
        <f>OTM56</f>
        <v>0</v>
      </c>
      <c r="OTN124" t="s">
        <v>180</v>
      </c>
      <c r="OTO124" t="s">
        <v>47</v>
      </c>
      <c r="OTP124" t="s">
        <v>632</v>
      </c>
      <c r="OTQ124" t="s">
        <v>262</v>
      </c>
      <c r="OTR124" t="s">
        <v>455</v>
      </c>
      <c r="OTS124">
        <f>OTS56</f>
        <v>0</v>
      </c>
      <c r="OTT124" t="s">
        <v>180</v>
      </c>
      <c r="OTU124" t="s">
        <v>47</v>
      </c>
      <c r="OTV124" t="s">
        <v>632</v>
      </c>
      <c r="OTW124" t="s">
        <v>262</v>
      </c>
      <c r="OTX124" t="s">
        <v>455</v>
      </c>
      <c r="OTY124">
        <f>OTY56</f>
        <v>0</v>
      </c>
      <c r="OTZ124" t="s">
        <v>180</v>
      </c>
      <c r="OUA124" t="s">
        <v>47</v>
      </c>
      <c r="OUB124" t="s">
        <v>632</v>
      </c>
      <c r="OUC124" t="s">
        <v>262</v>
      </c>
      <c r="OUD124" t="s">
        <v>455</v>
      </c>
      <c r="OUE124">
        <f>OUE56</f>
        <v>0</v>
      </c>
      <c r="OUF124" t="s">
        <v>180</v>
      </c>
      <c r="OUG124" t="s">
        <v>47</v>
      </c>
      <c r="OUH124" t="s">
        <v>632</v>
      </c>
      <c r="OUI124" t="s">
        <v>262</v>
      </c>
      <c r="OUJ124" t="s">
        <v>455</v>
      </c>
      <c r="OUK124">
        <f>OUK56</f>
        <v>0</v>
      </c>
      <c r="OUL124" t="s">
        <v>180</v>
      </c>
      <c r="OUM124" t="s">
        <v>47</v>
      </c>
      <c r="OUN124" t="s">
        <v>632</v>
      </c>
      <c r="OUO124" t="s">
        <v>262</v>
      </c>
      <c r="OUP124" t="s">
        <v>455</v>
      </c>
      <c r="OUQ124">
        <f>OUQ56</f>
        <v>0</v>
      </c>
      <c r="OUR124" t="s">
        <v>180</v>
      </c>
      <c r="OUS124" t="s">
        <v>47</v>
      </c>
      <c r="OUT124" t="s">
        <v>632</v>
      </c>
      <c r="OUU124" t="s">
        <v>262</v>
      </c>
      <c r="OUV124" t="s">
        <v>455</v>
      </c>
      <c r="OUW124">
        <f>OUW56</f>
        <v>0</v>
      </c>
      <c r="OUX124" t="s">
        <v>180</v>
      </c>
      <c r="OUY124" t="s">
        <v>47</v>
      </c>
      <c r="OUZ124" t="s">
        <v>632</v>
      </c>
      <c r="OVA124" t="s">
        <v>262</v>
      </c>
      <c r="OVB124" t="s">
        <v>455</v>
      </c>
      <c r="OVC124">
        <f>OVC56</f>
        <v>0</v>
      </c>
      <c r="OVD124" t="s">
        <v>180</v>
      </c>
      <c r="OVE124" t="s">
        <v>47</v>
      </c>
      <c r="OVF124" t="s">
        <v>632</v>
      </c>
      <c r="OVG124" t="s">
        <v>262</v>
      </c>
      <c r="OVH124" t="s">
        <v>455</v>
      </c>
      <c r="OVI124">
        <f>OVI56</f>
        <v>0</v>
      </c>
      <c r="OVJ124" t="s">
        <v>180</v>
      </c>
      <c r="OVK124" t="s">
        <v>47</v>
      </c>
      <c r="OVL124" t="s">
        <v>632</v>
      </c>
      <c r="OVM124" t="s">
        <v>262</v>
      </c>
      <c r="OVN124" t="s">
        <v>455</v>
      </c>
      <c r="OVO124">
        <f>OVO56</f>
        <v>0</v>
      </c>
      <c r="OVP124" t="s">
        <v>180</v>
      </c>
      <c r="OVQ124" t="s">
        <v>47</v>
      </c>
      <c r="OVR124" t="s">
        <v>632</v>
      </c>
      <c r="OVS124" t="s">
        <v>262</v>
      </c>
      <c r="OVT124" t="s">
        <v>455</v>
      </c>
      <c r="OVU124">
        <f>OVU56</f>
        <v>0</v>
      </c>
      <c r="OVV124" t="s">
        <v>180</v>
      </c>
      <c r="OVW124" t="s">
        <v>47</v>
      </c>
      <c r="OVX124" t="s">
        <v>632</v>
      </c>
      <c r="OVY124" t="s">
        <v>262</v>
      </c>
      <c r="OVZ124" t="s">
        <v>455</v>
      </c>
      <c r="OWA124">
        <f>OWA56</f>
        <v>0</v>
      </c>
      <c r="OWB124" t="s">
        <v>180</v>
      </c>
      <c r="OWC124" t="s">
        <v>47</v>
      </c>
      <c r="OWD124" t="s">
        <v>632</v>
      </c>
      <c r="OWE124" t="s">
        <v>262</v>
      </c>
      <c r="OWF124" t="s">
        <v>455</v>
      </c>
      <c r="OWG124">
        <f>OWG56</f>
        <v>0</v>
      </c>
      <c r="OWH124" t="s">
        <v>180</v>
      </c>
      <c r="OWI124" t="s">
        <v>47</v>
      </c>
      <c r="OWJ124" t="s">
        <v>632</v>
      </c>
      <c r="OWK124" t="s">
        <v>262</v>
      </c>
      <c r="OWL124" t="s">
        <v>455</v>
      </c>
      <c r="OWM124">
        <f>OWM56</f>
        <v>0</v>
      </c>
      <c r="OWN124" t="s">
        <v>180</v>
      </c>
      <c r="OWO124" t="s">
        <v>47</v>
      </c>
      <c r="OWP124" t="s">
        <v>632</v>
      </c>
      <c r="OWQ124" t="s">
        <v>262</v>
      </c>
      <c r="OWR124" t="s">
        <v>455</v>
      </c>
      <c r="OWS124">
        <f>OWS56</f>
        <v>0</v>
      </c>
      <c r="OWT124" t="s">
        <v>180</v>
      </c>
      <c r="OWU124" t="s">
        <v>47</v>
      </c>
      <c r="OWV124" t="s">
        <v>632</v>
      </c>
      <c r="OWW124" t="s">
        <v>262</v>
      </c>
      <c r="OWX124" t="s">
        <v>455</v>
      </c>
      <c r="OWY124">
        <f>OWY56</f>
        <v>0</v>
      </c>
      <c r="OWZ124" t="s">
        <v>180</v>
      </c>
      <c r="OXA124" t="s">
        <v>47</v>
      </c>
      <c r="OXB124" t="s">
        <v>632</v>
      </c>
      <c r="OXC124" t="s">
        <v>262</v>
      </c>
      <c r="OXD124" t="s">
        <v>455</v>
      </c>
      <c r="OXE124">
        <f>OXE56</f>
        <v>0</v>
      </c>
      <c r="OXF124" t="s">
        <v>180</v>
      </c>
      <c r="OXG124" t="s">
        <v>47</v>
      </c>
      <c r="OXH124" t="s">
        <v>632</v>
      </c>
      <c r="OXI124" t="s">
        <v>262</v>
      </c>
      <c r="OXJ124" t="s">
        <v>455</v>
      </c>
      <c r="OXK124">
        <f>OXK56</f>
        <v>0</v>
      </c>
      <c r="OXL124" t="s">
        <v>180</v>
      </c>
      <c r="OXM124" t="s">
        <v>47</v>
      </c>
      <c r="OXN124" t="s">
        <v>632</v>
      </c>
      <c r="OXO124" t="s">
        <v>262</v>
      </c>
      <c r="OXP124" t="s">
        <v>455</v>
      </c>
      <c r="OXQ124">
        <f>OXQ56</f>
        <v>0</v>
      </c>
      <c r="OXR124" t="s">
        <v>180</v>
      </c>
      <c r="OXS124" t="s">
        <v>47</v>
      </c>
      <c r="OXT124" t="s">
        <v>632</v>
      </c>
      <c r="OXU124" t="s">
        <v>262</v>
      </c>
      <c r="OXV124" t="s">
        <v>455</v>
      </c>
      <c r="OXW124">
        <f>OXW56</f>
        <v>0</v>
      </c>
      <c r="OXX124" t="s">
        <v>180</v>
      </c>
      <c r="OXY124" t="s">
        <v>47</v>
      </c>
      <c r="OXZ124" t="s">
        <v>632</v>
      </c>
      <c r="OYA124" t="s">
        <v>262</v>
      </c>
      <c r="OYB124" t="s">
        <v>455</v>
      </c>
      <c r="OYC124">
        <f>OYC56</f>
        <v>0</v>
      </c>
      <c r="OYD124" t="s">
        <v>180</v>
      </c>
      <c r="OYE124" t="s">
        <v>47</v>
      </c>
      <c r="OYF124" t="s">
        <v>632</v>
      </c>
      <c r="OYG124" t="s">
        <v>262</v>
      </c>
      <c r="OYH124" t="s">
        <v>455</v>
      </c>
      <c r="OYI124">
        <f>OYI56</f>
        <v>0</v>
      </c>
      <c r="OYJ124" t="s">
        <v>180</v>
      </c>
      <c r="OYK124" t="s">
        <v>47</v>
      </c>
      <c r="OYL124" t="s">
        <v>632</v>
      </c>
      <c r="OYM124" t="s">
        <v>262</v>
      </c>
      <c r="OYN124" t="s">
        <v>455</v>
      </c>
      <c r="OYO124">
        <f>OYO56</f>
        <v>0</v>
      </c>
      <c r="OYP124" t="s">
        <v>180</v>
      </c>
      <c r="OYQ124" t="s">
        <v>47</v>
      </c>
      <c r="OYR124" t="s">
        <v>632</v>
      </c>
      <c r="OYS124" t="s">
        <v>262</v>
      </c>
      <c r="OYT124" t="s">
        <v>455</v>
      </c>
      <c r="OYU124">
        <f>OYU56</f>
        <v>0</v>
      </c>
      <c r="OYV124" t="s">
        <v>180</v>
      </c>
      <c r="OYW124" t="s">
        <v>47</v>
      </c>
      <c r="OYX124" t="s">
        <v>632</v>
      </c>
      <c r="OYY124" t="s">
        <v>262</v>
      </c>
      <c r="OYZ124" t="s">
        <v>455</v>
      </c>
      <c r="OZA124">
        <f>OZA56</f>
        <v>0</v>
      </c>
      <c r="OZB124" t="s">
        <v>180</v>
      </c>
      <c r="OZC124" t="s">
        <v>47</v>
      </c>
      <c r="OZD124" t="s">
        <v>632</v>
      </c>
      <c r="OZE124" t="s">
        <v>262</v>
      </c>
      <c r="OZF124" t="s">
        <v>455</v>
      </c>
      <c r="OZG124">
        <f>OZG56</f>
        <v>0</v>
      </c>
      <c r="OZH124" t="s">
        <v>180</v>
      </c>
      <c r="OZI124" t="s">
        <v>47</v>
      </c>
      <c r="OZJ124" t="s">
        <v>632</v>
      </c>
      <c r="OZK124" t="s">
        <v>262</v>
      </c>
      <c r="OZL124" t="s">
        <v>455</v>
      </c>
      <c r="OZM124">
        <f>OZM56</f>
        <v>0</v>
      </c>
      <c r="OZN124" t="s">
        <v>180</v>
      </c>
      <c r="OZO124" t="s">
        <v>47</v>
      </c>
      <c r="OZP124" t="s">
        <v>632</v>
      </c>
      <c r="OZQ124" t="s">
        <v>262</v>
      </c>
      <c r="OZR124" t="s">
        <v>455</v>
      </c>
      <c r="OZS124">
        <f>OZS56</f>
        <v>0</v>
      </c>
      <c r="OZT124" t="s">
        <v>180</v>
      </c>
      <c r="OZU124" t="s">
        <v>47</v>
      </c>
      <c r="OZV124" t="s">
        <v>632</v>
      </c>
      <c r="OZW124" t="s">
        <v>262</v>
      </c>
      <c r="OZX124" t="s">
        <v>455</v>
      </c>
      <c r="OZY124">
        <f>OZY56</f>
        <v>0</v>
      </c>
      <c r="OZZ124" t="s">
        <v>180</v>
      </c>
      <c r="PAA124" t="s">
        <v>47</v>
      </c>
      <c r="PAB124" t="s">
        <v>632</v>
      </c>
      <c r="PAC124" t="s">
        <v>262</v>
      </c>
      <c r="PAD124" t="s">
        <v>455</v>
      </c>
      <c r="PAE124">
        <f>PAE56</f>
        <v>0</v>
      </c>
      <c r="PAF124" t="s">
        <v>180</v>
      </c>
      <c r="PAG124" t="s">
        <v>47</v>
      </c>
      <c r="PAH124" t="s">
        <v>632</v>
      </c>
      <c r="PAI124" t="s">
        <v>262</v>
      </c>
      <c r="PAJ124" t="s">
        <v>455</v>
      </c>
      <c r="PAK124">
        <f>PAK56</f>
        <v>0</v>
      </c>
      <c r="PAL124" t="s">
        <v>180</v>
      </c>
      <c r="PAM124" t="s">
        <v>47</v>
      </c>
      <c r="PAN124" t="s">
        <v>632</v>
      </c>
      <c r="PAO124" t="s">
        <v>262</v>
      </c>
      <c r="PAP124" t="s">
        <v>455</v>
      </c>
      <c r="PAQ124">
        <f>PAQ56</f>
        <v>0</v>
      </c>
      <c r="PAR124" t="s">
        <v>180</v>
      </c>
      <c r="PAS124" t="s">
        <v>47</v>
      </c>
      <c r="PAT124" t="s">
        <v>632</v>
      </c>
      <c r="PAU124" t="s">
        <v>262</v>
      </c>
      <c r="PAV124" t="s">
        <v>455</v>
      </c>
      <c r="PAW124">
        <f>PAW56</f>
        <v>0</v>
      </c>
      <c r="PAX124" t="s">
        <v>180</v>
      </c>
      <c r="PAY124" t="s">
        <v>47</v>
      </c>
      <c r="PAZ124" t="s">
        <v>632</v>
      </c>
      <c r="PBA124" t="s">
        <v>262</v>
      </c>
      <c r="PBB124" t="s">
        <v>455</v>
      </c>
      <c r="PBC124">
        <f>PBC56</f>
        <v>0</v>
      </c>
      <c r="PBD124" t="s">
        <v>180</v>
      </c>
      <c r="PBE124" t="s">
        <v>47</v>
      </c>
      <c r="PBF124" t="s">
        <v>632</v>
      </c>
      <c r="PBG124" t="s">
        <v>262</v>
      </c>
      <c r="PBH124" t="s">
        <v>455</v>
      </c>
      <c r="PBI124">
        <f>PBI56</f>
        <v>0</v>
      </c>
      <c r="PBJ124" t="s">
        <v>180</v>
      </c>
      <c r="PBK124" t="s">
        <v>47</v>
      </c>
      <c r="PBL124" t="s">
        <v>632</v>
      </c>
      <c r="PBM124" t="s">
        <v>262</v>
      </c>
      <c r="PBN124" t="s">
        <v>455</v>
      </c>
      <c r="PBO124">
        <f>PBO56</f>
        <v>0</v>
      </c>
      <c r="PBP124" t="s">
        <v>180</v>
      </c>
      <c r="PBQ124" t="s">
        <v>47</v>
      </c>
      <c r="PBR124" t="s">
        <v>632</v>
      </c>
      <c r="PBS124" t="s">
        <v>262</v>
      </c>
      <c r="PBT124" t="s">
        <v>455</v>
      </c>
      <c r="PBU124">
        <f>PBU56</f>
        <v>0</v>
      </c>
      <c r="PBV124" t="s">
        <v>180</v>
      </c>
      <c r="PBW124" t="s">
        <v>47</v>
      </c>
      <c r="PBX124" t="s">
        <v>632</v>
      </c>
      <c r="PBY124" t="s">
        <v>262</v>
      </c>
      <c r="PBZ124" t="s">
        <v>455</v>
      </c>
      <c r="PCA124">
        <f>PCA56</f>
        <v>0</v>
      </c>
      <c r="PCB124" t="s">
        <v>180</v>
      </c>
      <c r="PCC124" t="s">
        <v>47</v>
      </c>
      <c r="PCD124" t="s">
        <v>632</v>
      </c>
      <c r="PCE124" t="s">
        <v>262</v>
      </c>
      <c r="PCF124" t="s">
        <v>455</v>
      </c>
      <c r="PCG124">
        <f>PCG56</f>
        <v>0</v>
      </c>
      <c r="PCH124" t="s">
        <v>180</v>
      </c>
      <c r="PCI124" t="s">
        <v>47</v>
      </c>
      <c r="PCJ124" t="s">
        <v>632</v>
      </c>
      <c r="PCK124" t="s">
        <v>262</v>
      </c>
      <c r="PCL124" t="s">
        <v>455</v>
      </c>
      <c r="PCM124">
        <f>PCM56</f>
        <v>0</v>
      </c>
      <c r="PCN124" t="s">
        <v>180</v>
      </c>
      <c r="PCO124" t="s">
        <v>47</v>
      </c>
      <c r="PCP124" t="s">
        <v>632</v>
      </c>
      <c r="PCQ124" t="s">
        <v>262</v>
      </c>
      <c r="PCR124" t="s">
        <v>455</v>
      </c>
      <c r="PCS124">
        <f>PCS56</f>
        <v>0</v>
      </c>
      <c r="PCT124" t="s">
        <v>180</v>
      </c>
      <c r="PCU124" t="s">
        <v>47</v>
      </c>
      <c r="PCV124" t="s">
        <v>632</v>
      </c>
      <c r="PCW124" t="s">
        <v>262</v>
      </c>
      <c r="PCX124" t="s">
        <v>455</v>
      </c>
      <c r="PCY124">
        <f>PCY56</f>
        <v>0</v>
      </c>
      <c r="PCZ124" t="s">
        <v>180</v>
      </c>
      <c r="PDA124" t="s">
        <v>47</v>
      </c>
      <c r="PDB124" t="s">
        <v>632</v>
      </c>
      <c r="PDC124" t="s">
        <v>262</v>
      </c>
      <c r="PDD124" t="s">
        <v>455</v>
      </c>
      <c r="PDE124">
        <f>PDE56</f>
        <v>0</v>
      </c>
      <c r="PDF124" t="s">
        <v>180</v>
      </c>
      <c r="PDG124" t="s">
        <v>47</v>
      </c>
      <c r="PDH124" t="s">
        <v>632</v>
      </c>
      <c r="PDI124" t="s">
        <v>262</v>
      </c>
      <c r="PDJ124" t="s">
        <v>455</v>
      </c>
      <c r="PDK124">
        <f>PDK56</f>
        <v>0</v>
      </c>
      <c r="PDL124" t="s">
        <v>180</v>
      </c>
      <c r="PDM124" t="s">
        <v>47</v>
      </c>
      <c r="PDN124" t="s">
        <v>632</v>
      </c>
      <c r="PDO124" t="s">
        <v>262</v>
      </c>
      <c r="PDP124" t="s">
        <v>455</v>
      </c>
      <c r="PDQ124">
        <f>PDQ56</f>
        <v>0</v>
      </c>
      <c r="PDR124" t="s">
        <v>180</v>
      </c>
      <c r="PDS124" t="s">
        <v>47</v>
      </c>
      <c r="PDT124" t="s">
        <v>632</v>
      </c>
      <c r="PDU124" t="s">
        <v>262</v>
      </c>
      <c r="PDV124" t="s">
        <v>455</v>
      </c>
      <c r="PDW124">
        <f>PDW56</f>
        <v>0</v>
      </c>
      <c r="PDX124" t="s">
        <v>180</v>
      </c>
      <c r="PDY124" t="s">
        <v>47</v>
      </c>
      <c r="PDZ124" t="s">
        <v>632</v>
      </c>
      <c r="PEA124" t="s">
        <v>262</v>
      </c>
      <c r="PEB124" t="s">
        <v>455</v>
      </c>
      <c r="PEC124">
        <f>PEC56</f>
        <v>0</v>
      </c>
      <c r="PED124" t="s">
        <v>180</v>
      </c>
      <c r="PEE124" t="s">
        <v>47</v>
      </c>
      <c r="PEF124" t="s">
        <v>632</v>
      </c>
      <c r="PEG124" t="s">
        <v>262</v>
      </c>
      <c r="PEH124" t="s">
        <v>455</v>
      </c>
      <c r="PEI124">
        <f>PEI56</f>
        <v>0</v>
      </c>
      <c r="PEJ124" t="s">
        <v>180</v>
      </c>
      <c r="PEK124" t="s">
        <v>47</v>
      </c>
      <c r="PEL124" t="s">
        <v>632</v>
      </c>
      <c r="PEM124" t="s">
        <v>262</v>
      </c>
      <c r="PEN124" t="s">
        <v>455</v>
      </c>
      <c r="PEO124">
        <f>PEO56</f>
        <v>0</v>
      </c>
      <c r="PEP124" t="s">
        <v>180</v>
      </c>
      <c r="PEQ124" t="s">
        <v>47</v>
      </c>
      <c r="PER124" t="s">
        <v>632</v>
      </c>
      <c r="PES124" t="s">
        <v>262</v>
      </c>
      <c r="PET124" t="s">
        <v>455</v>
      </c>
      <c r="PEU124">
        <f>PEU56</f>
        <v>0</v>
      </c>
      <c r="PEV124" t="s">
        <v>180</v>
      </c>
      <c r="PEW124" t="s">
        <v>47</v>
      </c>
      <c r="PEX124" t="s">
        <v>632</v>
      </c>
      <c r="PEY124" t="s">
        <v>262</v>
      </c>
      <c r="PEZ124" t="s">
        <v>455</v>
      </c>
      <c r="PFA124">
        <f>PFA56</f>
        <v>0</v>
      </c>
      <c r="PFB124" t="s">
        <v>180</v>
      </c>
      <c r="PFC124" t="s">
        <v>47</v>
      </c>
      <c r="PFD124" t="s">
        <v>632</v>
      </c>
      <c r="PFE124" t="s">
        <v>262</v>
      </c>
      <c r="PFF124" t="s">
        <v>455</v>
      </c>
      <c r="PFG124">
        <f>PFG56</f>
        <v>0</v>
      </c>
      <c r="PFH124" t="s">
        <v>180</v>
      </c>
      <c r="PFI124" t="s">
        <v>47</v>
      </c>
      <c r="PFJ124" t="s">
        <v>632</v>
      </c>
      <c r="PFK124" t="s">
        <v>262</v>
      </c>
      <c r="PFL124" t="s">
        <v>455</v>
      </c>
      <c r="PFM124">
        <f>PFM56</f>
        <v>0</v>
      </c>
      <c r="PFN124" t="s">
        <v>180</v>
      </c>
      <c r="PFO124" t="s">
        <v>47</v>
      </c>
      <c r="PFP124" t="s">
        <v>632</v>
      </c>
      <c r="PFQ124" t="s">
        <v>262</v>
      </c>
      <c r="PFR124" t="s">
        <v>455</v>
      </c>
      <c r="PFS124">
        <f>PFS56</f>
        <v>0</v>
      </c>
      <c r="PFT124" t="s">
        <v>180</v>
      </c>
      <c r="PFU124" t="s">
        <v>47</v>
      </c>
      <c r="PFV124" t="s">
        <v>632</v>
      </c>
      <c r="PFW124" t="s">
        <v>262</v>
      </c>
      <c r="PFX124" t="s">
        <v>455</v>
      </c>
      <c r="PFY124">
        <f>PFY56</f>
        <v>0</v>
      </c>
      <c r="PFZ124" t="s">
        <v>180</v>
      </c>
      <c r="PGA124" t="s">
        <v>47</v>
      </c>
      <c r="PGB124" t="s">
        <v>632</v>
      </c>
      <c r="PGC124" t="s">
        <v>262</v>
      </c>
      <c r="PGD124" t="s">
        <v>455</v>
      </c>
      <c r="PGE124">
        <f>PGE56</f>
        <v>0</v>
      </c>
      <c r="PGF124" t="s">
        <v>180</v>
      </c>
      <c r="PGG124" t="s">
        <v>47</v>
      </c>
      <c r="PGH124" t="s">
        <v>632</v>
      </c>
      <c r="PGI124" t="s">
        <v>262</v>
      </c>
      <c r="PGJ124" t="s">
        <v>455</v>
      </c>
      <c r="PGK124">
        <f>PGK56</f>
        <v>0</v>
      </c>
      <c r="PGL124" t="s">
        <v>180</v>
      </c>
      <c r="PGM124" t="s">
        <v>47</v>
      </c>
      <c r="PGN124" t="s">
        <v>632</v>
      </c>
      <c r="PGO124" t="s">
        <v>262</v>
      </c>
      <c r="PGP124" t="s">
        <v>455</v>
      </c>
      <c r="PGQ124">
        <f>PGQ56</f>
        <v>0</v>
      </c>
      <c r="PGR124" t="s">
        <v>180</v>
      </c>
      <c r="PGS124" t="s">
        <v>47</v>
      </c>
      <c r="PGT124" t="s">
        <v>632</v>
      </c>
      <c r="PGU124" t="s">
        <v>262</v>
      </c>
      <c r="PGV124" t="s">
        <v>455</v>
      </c>
      <c r="PGW124">
        <f>PGW56</f>
        <v>0</v>
      </c>
      <c r="PGX124" t="s">
        <v>180</v>
      </c>
      <c r="PGY124" t="s">
        <v>47</v>
      </c>
      <c r="PGZ124" t="s">
        <v>632</v>
      </c>
      <c r="PHA124" t="s">
        <v>262</v>
      </c>
      <c r="PHB124" t="s">
        <v>455</v>
      </c>
      <c r="PHC124">
        <f>PHC56</f>
        <v>0</v>
      </c>
      <c r="PHD124" t="s">
        <v>180</v>
      </c>
      <c r="PHE124" t="s">
        <v>47</v>
      </c>
      <c r="PHF124" t="s">
        <v>632</v>
      </c>
      <c r="PHG124" t="s">
        <v>262</v>
      </c>
      <c r="PHH124" t="s">
        <v>455</v>
      </c>
      <c r="PHI124">
        <f>PHI56</f>
        <v>0</v>
      </c>
      <c r="PHJ124" t="s">
        <v>180</v>
      </c>
      <c r="PHK124" t="s">
        <v>47</v>
      </c>
      <c r="PHL124" t="s">
        <v>632</v>
      </c>
      <c r="PHM124" t="s">
        <v>262</v>
      </c>
      <c r="PHN124" t="s">
        <v>455</v>
      </c>
      <c r="PHO124">
        <f>PHO56</f>
        <v>0</v>
      </c>
      <c r="PHP124" t="s">
        <v>180</v>
      </c>
      <c r="PHQ124" t="s">
        <v>47</v>
      </c>
      <c r="PHR124" t="s">
        <v>632</v>
      </c>
      <c r="PHS124" t="s">
        <v>262</v>
      </c>
      <c r="PHT124" t="s">
        <v>455</v>
      </c>
      <c r="PHU124">
        <f>PHU56</f>
        <v>0</v>
      </c>
      <c r="PHV124" t="s">
        <v>180</v>
      </c>
      <c r="PHW124" t="s">
        <v>47</v>
      </c>
      <c r="PHX124" t="s">
        <v>632</v>
      </c>
      <c r="PHY124" t="s">
        <v>262</v>
      </c>
      <c r="PHZ124" t="s">
        <v>455</v>
      </c>
      <c r="PIA124">
        <f>PIA56</f>
        <v>0</v>
      </c>
      <c r="PIB124" t="s">
        <v>180</v>
      </c>
      <c r="PIC124" t="s">
        <v>47</v>
      </c>
      <c r="PID124" t="s">
        <v>632</v>
      </c>
      <c r="PIE124" t="s">
        <v>262</v>
      </c>
      <c r="PIF124" t="s">
        <v>455</v>
      </c>
      <c r="PIG124">
        <f>PIG56</f>
        <v>0</v>
      </c>
      <c r="PIH124" t="s">
        <v>180</v>
      </c>
      <c r="PII124" t="s">
        <v>47</v>
      </c>
      <c r="PIJ124" t="s">
        <v>632</v>
      </c>
      <c r="PIK124" t="s">
        <v>262</v>
      </c>
      <c r="PIL124" t="s">
        <v>455</v>
      </c>
      <c r="PIM124">
        <f>PIM56</f>
        <v>0</v>
      </c>
      <c r="PIN124" t="s">
        <v>180</v>
      </c>
      <c r="PIO124" t="s">
        <v>47</v>
      </c>
      <c r="PIP124" t="s">
        <v>632</v>
      </c>
      <c r="PIQ124" t="s">
        <v>262</v>
      </c>
      <c r="PIR124" t="s">
        <v>455</v>
      </c>
      <c r="PIS124">
        <f>PIS56</f>
        <v>0</v>
      </c>
      <c r="PIT124" t="s">
        <v>180</v>
      </c>
      <c r="PIU124" t="s">
        <v>47</v>
      </c>
      <c r="PIV124" t="s">
        <v>632</v>
      </c>
      <c r="PIW124" t="s">
        <v>262</v>
      </c>
      <c r="PIX124" t="s">
        <v>455</v>
      </c>
      <c r="PIY124">
        <f>PIY56</f>
        <v>0</v>
      </c>
      <c r="PIZ124" t="s">
        <v>180</v>
      </c>
      <c r="PJA124" t="s">
        <v>47</v>
      </c>
      <c r="PJB124" t="s">
        <v>632</v>
      </c>
      <c r="PJC124" t="s">
        <v>262</v>
      </c>
      <c r="PJD124" t="s">
        <v>455</v>
      </c>
      <c r="PJE124">
        <f>PJE56</f>
        <v>0</v>
      </c>
      <c r="PJF124" t="s">
        <v>180</v>
      </c>
      <c r="PJG124" t="s">
        <v>47</v>
      </c>
      <c r="PJH124" t="s">
        <v>632</v>
      </c>
      <c r="PJI124" t="s">
        <v>262</v>
      </c>
      <c r="PJJ124" t="s">
        <v>455</v>
      </c>
      <c r="PJK124">
        <f>PJK56</f>
        <v>0</v>
      </c>
      <c r="PJL124" t="s">
        <v>180</v>
      </c>
      <c r="PJM124" t="s">
        <v>47</v>
      </c>
      <c r="PJN124" t="s">
        <v>632</v>
      </c>
      <c r="PJO124" t="s">
        <v>262</v>
      </c>
      <c r="PJP124" t="s">
        <v>455</v>
      </c>
      <c r="PJQ124">
        <f>PJQ56</f>
        <v>0</v>
      </c>
      <c r="PJR124" t="s">
        <v>180</v>
      </c>
      <c r="PJS124" t="s">
        <v>47</v>
      </c>
      <c r="PJT124" t="s">
        <v>632</v>
      </c>
      <c r="PJU124" t="s">
        <v>262</v>
      </c>
      <c r="PJV124" t="s">
        <v>455</v>
      </c>
      <c r="PJW124">
        <f>PJW56</f>
        <v>0</v>
      </c>
      <c r="PJX124" t="s">
        <v>180</v>
      </c>
      <c r="PJY124" t="s">
        <v>47</v>
      </c>
      <c r="PJZ124" t="s">
        <v>632</v>
      </c>
      <c r="PKA124" t="s">
        <v>262</v>
      </c>
      <c r="PKB124" t="s">
        <v>455</v>
      </c>
      <c r="PKC124">
        <f>PKC56</f>
        <v>0</v>
      </c>
      <c r="PKD124" t="s">
        <v>180</v>
      </c>
      <c r="PKE124" t="s">
        <v>47</v>
      </c>
      <c r="PKF124" t="s">
        <v>632</v>
      </c>
      <c r="PKG124" t="s">
        <v>262</v>
      </c>
      <c r="PKH124" t="s">
        <v>455</v>
      </c>
      <c r="PKI124">
        <f>PKI56</f>
        <v>0</v>
      </c>
      <c r="PKJ124" t="s">
        <v>180</v>
      </c>
      <c r="PKK124" t="s">
        <v>47</v>
      </c>
      <c r="PKL124" t="s">
        <v>632</v>
      </c>
      <c r="PKM124" t="s">
        <v>262</v>
      </c>
      <c r="PKN124" t="s">
        <v>455</v>
      </c>
      <c r="PKO124">
        <f>PKO56</f>
        <v>0</v>
      </c>
      <c r="PKP124" t="s">
        <v>180</v>
      </c>
      <c r="PKQ124" t="s">
        <v>47</v>
      </c>
      <c r="PKR124" t="s">
        <v>632</v>
      </c>
      <c r="PKS124" t="s">
        <v>262</v>
      </c>
      <c r="PKT124" t="s">
        <v>455</v>
      </c>
      <c r="PKU124">
        <f>PKU56</f>
        <v>0</v>
      </c>
      <c r="PKV124" t="s">
        <v>180</v>
      </c>
      <c r="PKW124" t="s">
        <v>47</v>
      </c>
      <c r="PKX124" t="s">
        <v>632</v>
      </c>
      <c r="PKY124" t="s">
        <v>262</v>
      </c>
      <c r="PKZ124" t="s">
        <v>455</v>
      </c>
      <c r="PLA124">
        <f>PLA56</f>
        <v>0</v>
      </c>
      <c r="PLB124" t="s">
        <v>180</v>
      </c>
      <c r="PLC124" t="s">
        <v>47</v>
      </c>
      <c r="PLD124" t="s">
        <v>632</v>
      </c>
      <c r="PLE124" t="s">
        <v>262</v>
      </c>
      <c r="PLF124" t="s">
        <v>455</v>
      </c>
      <c r="PLG124">
        <f>PLG56</f>
        <v>0</v>
      </c>
      <c r="PLH124" t="s">
        <v>180</v>
      </c>
      <c r="PLI124" t="s">
        <v>47</v>
      </c>
      <c r="PLJ124" t="s">
        <v>632</v>
      </c>
      <c r="PLK124" t="s">
        <v>262</v>
      </c>
      <c r="PLL124" t="s">
        <v>455</v>
      </c>
      <c r="PLM124">
        <f>PLM56</f>
        <v>0</v>
      </c>
      <c r="PLN124" t="s">
        <v>180</v>
      </c>
      <c r="PLO124" t="s">
        <v>47</v>
      </c>
      <c r="PLP124" t="s">
        <v>632</v>
      </c>
      <c r="PLQ124" t="s">
        <v>262</v>
      </c>
      <c r="PLR124" t="s">
        <v>455</v>
      </c>
      <c r="PLS124">
        <f>PLS56</f>
        <v>0</v>
      </c>
      <c r="PLT124" t="s">
        <v>180</v>
      </c>
      <c r="PLU124" t="s">
        <v>47</v>
      </c>
      <c r="PLV124" t="s">
        <v>632</v>
      </c>
      <c r="PLW124" t="s">
        <v>262</v>
      </c>
      <c r="PLX124" t="s">
        <v>455</v>
      </c>
      <c r="PLY124">
        <f>PLY56</f>
        <v>0</v>
      </c>
      <c r="PLZ124" t="s">
        <v>180</v>
      </c>
      <c r="PMA124" t="s">
        <v>47</v>
      </c>
      <c r="PMB124" t="s">
        <v>632</v>
      </c>
      <c r="PMC124" t="s">
        <v>262</v>
      </c>
      <c r="PMD124" t="s">
        <v>455</v>
      </c>
      <c r="PME124">
        <f>PME56</f>
        <v>0</v>
      </c>
      <c r="PMF124" t="s">
        <v>180</v>
      </c>
      <c r="PMG124" t="s">
        <v>47</v>
      </c>
      <c r="PMH124" t="s">
        <v>632</v>
      </c>
      <c r="PMI124" t="s">
        <v>262</v>
      </c>
      <c r="PMJ124" t="s">
        <v>455</v>
      </c>
      <c r="PMK124">
        <f>PMK56</f>
        <v>0</v>
      </c>
      <c r="PML124" t="s">
        <v>180</v>
      </c>
      <c r="PMM124" t="s">
        <v>47</v>
      </c>
      <c r="PMN124" t="s">
        <v>632</v>
      </c>
      <c r="PMO124" t="s">
        <v>262</v>
      </c>
      <c r="PMP124" t="s">
        <v>455</v>
      </c>
      <c r="PMQ124">
        <f>PMQ56</f>
        <v>0</v>
      </c>
      <c r="PMR124" t="s">
        <v>180</v>
      </c>
      <c r="PMS124" t="s">
        <v>47</v>
      </c>
      <c r="PMT124" t="s">
        <v>632</v>
      </c>
      <c r="PMU124" t="s">
        <v>262</v>
      </c>
      <c r="PMV124" t="s">
        <v>455</v>
      </c>
      <c r="PMW124">
        <f>PMW56</f>
        <v>0</v>
      </c>
      <c r="PMX124" t="s">
        <v>180</v>
      </c>
      <c r="PMY124" t="s">
        <v>47</v>
      </c>
      <c r="PMZ124" t="s">
        <v>632</v>
      </c>
      <c r="PNA124" t="s">
        <v>262</v>
      </c>
      <c r="PNB124" t="s">
        <v>455</v>
      </c>
      <c r="PNC124">
        <f>PNC56</f>
        <v>0</v>
      </c>
      <c r="PND124" t="s">
        <v>180</v>
      </c>
      <c r="PNE124" t="s">
        <v>47</v>
      </c>
      <c r="PNF124" t="s">
        <v>632</v>
      </c>
      <c r="PNG124" t="s">
        <v>262</v>
      </c>
      <c r="PNH124" t="s">
        <v>455</v>
      </c>
      <c r="PNI124">
        <f>PNI56</f>
        <v>0</v>
      </c>
      <c r="PNJ124" t="s">
        <v>180</v>
      </c>
      <c r="PNK124" t="s">
        <v>47</v>
      </c>
      <c r="PNL124" t="s">
        <v>632</v>
      </c>
      <c r="PNM124" t="s">
        <v>262</v>
      </c>
      <c r="PNN124" t="s">
        <v>455</v>
      </c>
      <c r="PNO124">
        <f>PNO56</f>
        <v>0</v>
      </c>
      <c r="PNP124" t="s">
        <v>180</v>
      </c>
      <c r="PNQ124" t="s">
        <v>47</v>
      </c>
      <c r="PNR124" t="s">
        <v>632</v>
      </c>
      <c r="PNS124" t="s">
        <v>262</v>
      </c>
      <c r="PNT124" t="s">
        <v>455</v>
      </c>
      <c r="PNU124">
        <f>PNU56</f>
        <v>0</v>
      </c>
      <c r="PNV124" t="s">
        <v>180</v>
      </c>
      <c r="PNW124" t="s">
        <v>47</v>
      </c>
      <c r="PNX124" t="s">
        <v>632</v>
      </c>
      <c r="PNY124" t="s">
        <v>262</v>
      </c>
      <c r="PNZ124" t="s">
        <v>455</v>
      </c>
      <c r="POA124">
        <f>POA56</f>
        <v>0</v>
      </c>
      <c r="POB124" t="s">
        <v>180</v>
      </c>
      <c r="POC124" t="s">
        <v>47</v>
      </c>
      <c r="POD124" t="s">
        <v>632</v>
      </c>
      <c r="POE124" t="s">
        <v>262</v>
      </c>
      <c r="POF124" t="s">
        <v>455</v>
      </c>
      <c r="POG124">
        <f>POG56</f>
        <v>0</v>
      </c>
      <c r="POH124" t="s">
        <v>180</v>
      </c>
      <c r="POI124" t="s">
        <v>47</v>
      </c>
      <c r="POJ124" t="s">
        <v>632</v>
      </c>
      <c r="POK124" t="s">
        <v>262</v>
      </c>
      <c r="POL124" t="s">
        <v>455</v>
      </c>
      <c r="POM124">
        <f>POM56</f>
        <v>0</v>
      </c>
      <c r="PON124" t="s">
        <v>180</v>
      </c>
      <c r="POO124" t="s">
        <v>47</v>
      </c>
      <c r="POP124" t="s">
        <v>632</v>
      </c>
      <c r="POQ124" t="s">
        <v>262</v>
      </c>
      <c r="POR124" t="s">
        <v>455</v>
      </c>
      <c r="POS124">
        <f>POS56</f>
        <v>0</v>
      </c>
      <c r="POT124" t="s">
        <v>180</v>
      </c>
      <c r="POU124" t="s">
        <v>47</v>
      </c>
      <c r="POV124" t="s">
        <v>632</v>
      </c>
      <c r="POW124" t="s">
        <v>262</v>
      </c>
      <c r="POX124" t="s">
        <v>455</v>
      </c>
      <c r="POY124">
        <f>POY56</f>
        <v>0</v>
      </c>
      <c r="POZ124" t="s">
        <v>180</v>
      </c>
      <c r="PPA124" t="s">
        <v>47</v>
      </c>
      <c r="PPB124" t="s">
        <v>632</v>
      </c>
      <c r="PPC124" t="s">
        <v>262</v>
      </c>
      <c r="PPD124" t="s">
        <v>455</v>
      </c>
      <c r="PPE124">
        <f>PPE56</f>
        <v>0</v>
      </c>
      <c r="PPF124" t="s">
        <v>180</v>
      </c>
      <c r="PPG124" t="s">
        <v>47</v>
      </c>
      <c r="PPH124" t="s">
        <v>632</v>
      </c>
      <c r="PPI124" t="s">
        <v>262</v>
      </c>
      <c r="PPJ124" t="s">
        <v>455</v>
      </c>
      <c r="PPK124">
        <f>PPK56</f>
        <v>0</v>
      </c>
      <c r="PPL124" t="s">
        <v>180</v>
      </c>
      <c r="PPM124" t="s">
        <v>47</v>
      </c>
      <c r="PPN124" t="s">
        <v>632</v>
      </c>
      <c r="PPO124" t="s">
        <v>262</v>
      </c>
      <c r="PPP124" t="s">
        <v>455</v>
      </c>
      <c r="PPQ124">
        <f>PPQ56</f>
        <v>0</v>
      </c>
      <c r="PPR124" t="s">
        <v>180</v>
      </c>
      <c r="PPS124" t="s">
        <v>47</v>
      </c>
      <c r="PPT124" t="s">
        <v>632</v>
      </c>
      <c r="PPU124" t="s">
        <v>262</v>
      </c>
      <c r="PPV124" t="s">
        <v>455</v>
      </c>
      <c r="PPW124">
        <f>PPW56</f>
        <v>0</v>
      </c>
      <c r="PPX124" t="s">
        <v>180</v>
      </c>
      <c r="PPY124" t="s">
        <v>47</v>
      </c>
      <c r="PPZ124" t="s">
        <v>632</v>
      </c>
      <c r="PQA124" t="s">
        <v>262</v>
      </c>
      <c r="PQB124" t="s">
        <v>455</v>
      </c>
      <c r="PQC124">
        <f>PQC56</f>
        <v>0</v>
      </c>
      <c r="PQD124" t="s">
        <v>180</v>
      </c>
      <c r="PQE124" t="s">
        <v>47</v>
      </c>
      <c r="PQF124" t="s">
        <v>632</v>
      </c>
      <c r="PQG124" t="s">
        <v>262</v>
      </c>
      <c r="PQH124" t="s">
        <v>455</v>
      </c>
      <c r="PQI124">
        <f>PQI56</f>
        <v>0</v>
      </c>
      <c r="PQJ124" t="s">
        <v>180</v>
      </c>
      <c r="PQK124" t="s">
        <v>47</v>
      </c>
      <c r="PQL124" t="s">
        <v>632</v>
      </c>
      <c r="PQM124" t="s">
        <v>262</v>
      </c>
      <c r="PQN124" t="s">
        <v>455</v>
      </c>
      <c r="PQO124">
        <f>PQO56</f>
        <v>0</v>
      </c>
      <c r="PQP124" t="s">
        <v>180</v>
      </c>
      <c r="PQQ124" t="s">
        <v>47</v>
      </c>
      <c r="PQR124" t="s">
        <v>632</v>
      </c>
      <c r="PQS124" t="s">
        <v>262</v>
      </c>
      <c r="PQT124" t="s">
        <v>455</v>
      </c>
      <c r="PQU124">
        <f>PQU56</f>
        <v>0</v>
      </c>
      <c r="PQV124" t="s">
        <v>180</v>
      </c>
      <c r="PQW124" t="s">
        <v>47</v>
      </c>
      <c r="PQX124" t="s">
        <v>632</v>
      </c>
      <c r="PQY124" t="s">
        <v>262</v>
      </c>
      <c r="PQZ124" t="s">
        <v>455</v>
      </c>
      <c r="PRA124">
        <f>PRA56</f>
        <v>0</v>
      </c>
      <c r="PRB124" t="s">
        <v>180</v>
      </c>
      <c r="PRC124" t="s">
        <v>47</v>
      </c>
      <c r="PRD124" t="s">
        <v>632</v>
      </c>
      <c r="PRE124" t="s">
        <v>262</v>
      </c>
      <c r="PRF124" t="s">
        <v>455</v>
      </c>
      <c r="PRG124">
        <f>PRG56</f>
        <v>0</v>
      </c>
      <c r="PRH124" t="s">
        <v>180</v>
      </c>
      <c r="PRI124" t="s">
        <v>47</v>
      </c>
      <c r="PRJ124" t="s">
        <v>632</v>
      </c>
      <c r="PRK124" t="s">
        <v>262</v>
      </c>
      <c r="PRL124" t="s">
        <v>455</v>
      </c>
      <c r="PRM124">
        <f>PRM56</f>
        <v>0</v>
      </c>
      <c r="PRN124" t="s">
        <v>180</v>
      </c>
      <c r="PRO124" t="s">
        <v>47</v>
      </c>
      <c r="PRP124" t="s">
        <v>632</v>
      </c>
      <c r="PRQ124" t="s">
        <v>262</v>
      </c>
      <c r="PRR124" t="s">
        <v>455</v>
      </c>
      <c r="PRS124">
        <f>PRS56</f>
        <v>0</v>
      </c>
      <c r="PRT124" t="s">
        <v>180</v>
      </c>
      <c r="PRU124" t="s">
        <v>47</v>
      </c>
      <c r="PRV124" t="s">
        <v>632</v>
      </c>
      <c r="PRW124" t="s">
        <v>262</v>
      </c>
      <c r="PRX124" t="s">
        <v>455</v>
      </c>
      <c r="PRY124">
        <f>PRY56</f>
        <v>0</v>
      </c>
      <c r="PRZ124" t="s">
        <v>180</v>
      </c>
      <c r="PSA124" t="s">
        <v>47</v>
      </c>
      <c r="PSB124" t="s">
        <v>632</v>
      </c>
      <c r="PSC124" t="s">
        <v>262</v>
      </c>
      <c r="PSD124" t="s">
        <v>455</v>
      </c>
      <c r="PSE124">
        <f>PSE56</f>
        <v>0</v>
      </c>
      <c r="PSF124" t="s">
        <v>180</v>
      </c>
      <c r="PSG124" t="s">
        <v>47</v>
      </c>
      <c r="PSH124" t="s">
        <v>632</v>
      </c>
      <c r="PSI124" t="s">
        <v>262</v>
      </c>
      <c r="PSJ124" t="s">
        <v>455</v>
      </c>
      <c r="PSK124">
        <f>PSK56</f>
        <v>0</v>
      </c>
      <c r="PSL124" t="s">
        <v>180</v>
      </c>
      <c r="PSM124" t="s">
        <v>47</v>
      </c>
      <c r="PSN124" t="s">
        <v>632</v>
      </c>
      <c r="PSO124" t="s">
        <v>262</v>
      </c>
      <c r="PSP124" t="s">
        <v>455</v>
      </c>
      <c r="PSQ124">
        <f>PSQ56</f>
        <v>0</v>
      </c>
      <c r="PSR124" t="s">
        <v>180</v>
      </c>
      <c r="PSS124" t="s">
        <v>47</v>
      </c>
      <c r="PST124" t="s">
        <v>632</v>
      </c>
      <c r="PSU124" t="s">
        <v>262</v>
      </c>
      <c r="PSV124" t="s">
        <v>455</v>
      </c>
      <c r="PSW124">
        <f>PSW56</f>
        <v>0</v>
      </c>
      <c r="PSX124" t="s">
        <v>180</v>
      </c>
      <c r="PSY124" t="s">
        <v>47</v>
      </c>
      <c r="PSZ124" t="s">
        <v>632</v>
      </c>
      <c r="PTA124" t="s">
        <v>262</v>
      </c>
      <c r="PTB124" t="s">
        <v>455</v>
      </c>
      <c r="PTC124">
        <f>PTC56</f>
        <v>0</v>
      </c>
      <c r="PTD124" t="s">
        <v>180</v>
      </c>
      <c r="PTE124" t="s">
        <v>47</v>
      </c>
      <c r="PTF124" t="s">
        <v>632</v>
      </c>
      <c r="PTG124" t="s">
        <v>262</v>
      </c>
      <c r="PTH124" t="s">
        <v>455</v>
      </c>
      <c r="PTI124">
        <f>PTI56</f>
        <v>0</v>
      </c>
      <c r="PTJ124" t="s">
        <v>180</v>
      </c>
      <c r="PTK124" t="s">
        <v>47</v>
      </c>
      <c r="PTL124" t="s">
        <v>632</v>
      </c>
      <c r="PTM124" t="s">
        <v>262</v>
      </c>
      <c r="PTN124" t="s">
        <v>455</v>
      </c>
      <c r="PTO124">
        <f>PTO56</f>
        <v>0</v>
      </c>
      <c r="PTP124" t="s">
        <v>180</v>
      </c>
      <c r="PTQ124" t="s">
        <v>47</v>
      </c>
      <c r="PTR124" t="s">
        <v>632</v>
      </c>
      <c r="PTS124" t="s">
        <v>262</v>
      </c>
      <c r="PTT124" t="s">
        <v>455</v>
      </c>
      <c r="PTU124">
        <f>PTU56</f>
        <v>0</v>
      </c>
      <c r="PTV124" t="s">
        <v>180</v>
      </c>
      <c r="PTW124" t="s">
        <v>47</v>
      </c>
      <c r="PTX124" t="s">
        <v>632</v>
      </c>
      <c r="PTY124" t="s">
        <v>262</v>
      </c>
      <c r="PTZ124" t="s">
        <v>455</v>
      </c>
      <c r="PUA124">
        <f>PUA56</f>
        <v>0</v>
      </c>
      <c r="PUB124" t="s">
        <v>180</v>
      </c>
      <c r="PUC124" t="s">
        <v>47</v>
      </c>
      <c r="PUD124" t="s">
        <v>632</v>
      </c>
      <c r="PUE124" t="s">
        <v>262</v>
      </c>
      <c r="PUF124" t="s">
        <v>455</v>
      </c>
      <c r="PUG124">
        <f>PUG56</f>
        <v>0</v>
      </c>
      <c r="PUH124" t="s">
        <v>180</v>
      </c>
      <c r="PUI124" t="s">
        <v>47</v>
      </c>
      <c r="PUJ124" t="s">
        <v>632</v>
      </c>
      <c r="PUK124" t="s">
        <v>262</v>
      </c>
      <c r="PUL124" t="s">
        <v>455</v>
      </c>
      <c r="PUM124">
        <f>PUM56</f>
        <v>0</v>
      </c>
      <c r="PUN124" t="s">
        <v>180</v>
      </c>
      <c r="PUO124" t="s">
        <v>47</v>
      </c>
      <c r="PUP124" t="s">
        <v>632</v>
      </c>
      <c r="PUQ124" t="s">
        <v>262</v>
      </c>
      <c r="PUR124" t="s">
        <v>455</v>
      </c>
      <c r="PUS124">
        <f>PUS56</f>
        <v>0</v>
      </c>
      <c r="PUT124" t="s">
        <v>180</v>
      </c>
      <c r="PUU124" t="s">
        <v>47</v>
      </c>
      <c r="PUV124" t="s">
        <v>632</v>
      </c>
      <c r="PUW124" t="s">
        <v>262</v>
      </c>
      <c r="PUX124" t="s">
        <v>455</v>
      </c>
      <c r="PUY124">
        <f>PUY56</f>
        <v>0</v>
      </c>
      <c r="PUZ124" t="s">
        <v>180</v>
      </c>
      <c r="PVA124" t="s">
        <v>47</v>
      </c>
      <c r="PVB124" t="s">
        <v>632</v>
      </c>
      <c r="PVC124" t="s">
        <v>262</v>
      </c>
      <c r="PVD124" t="s">
        <v>455</v>
      </c>
      <c r="PVE124">
        <f>PVE56</f>
        <v>0</v>
      </c>
      <c r="PVF124" t="s">
        <v>180</v>
      </c>
      <c r="PVG124" t="s">
        <v>47</v>
      </c>
      <c r="PVH124" t="s">
        <v>632</v>
      </c>
      <c r="PVI124" t="s">
        <v>262</v>
      </c>
      <c r="PVJ124" t="s">
        <v>455</v>
      </c>
      <c r="PVK124">
        <f>PVK56</f>
        <v>0</v>
      </c>
      <c r="PVL124" t="s">
        <v>180</v>
      </c>
      <c r="PVM124" t="s">
        <v>47</v>
      </c>
      <c r="PVN124" t="s">
        <v>632</v>
      </c>
      <c r="PVO124" t="s">
        <v>262</v>
      </c>
      <c r="PVP124" t="s">
        <v>455</v>
      </c>
      <c r="PVQ124">
        <f>PVQ56</f>
        <v>0</v>
      </c>
      <c r="PVR124" t="s">
        <v>180</v>
      </c>
      <c r="PVS124" t="s">
        <v>47</v>
      </c>
      <c r="PVT124" t="s">
        <v>632</v>
      </c>
      <c r="PVU124" t="s">
        <v>262</v>
      </c>
      <c r="PVV124" t="s">
        <v>455</v>
      </c>
      <c r="PVW124">
        <f>PVW56</f>
        <v>0</v>
      </c>
      <c r="PVX124" t="s">
        <v>180</v>
      </c>
      <c r="PVY124" t="s">
        <v>47</v>
      </c>
      <c r="PVZ124" t="s">
        <v>632</v>
      </c>
      <c r="PWA124" t="s">
        <v>262</v>
      </c>
      <c r="PWB124" t="s">
        <v>455</v>
      </c>
      <c r="PWC124">
        <f>PWC56</f>
        <v>0</v>
      </c>
      <c r="PWD124" t="s">
        <v>180</v>
      </c>
      <c r="PWE124" t="s">
        <v>47</v>
      </c>
      <c r="PWF124" t="s">
        <v>632</v>
      </c>
      <c r="PWG124" t="s">
        <v>262</v>
      </c>
      <c r="PWH124" t="s">
        <v>455</v>
      </c>
      <c r="PWI124">
        <f>PWI56</f>
        <v>0</v>
      </c>
      <c r="PWJ124" t="s">
        <v>180</v>
      </c>
      <c r="PWK124" t="s">
        <v>47</v>
      </c>
      <c r="PWL124" t="s">
        <v>632</v>
      </c>
      <c r="PWM124" t="s">
        <v>262</v>
      </c>
      <c r="PWN124" t="s">
        <v>455</v>
      </c>
      <c r="PWO124">
        <f>PWO56</f>
        <v>0</v>
      </c>
      <c r="PWP124" t="s">
        <v>180</v>
      </c>
      <c r="PWQ124" t="s">
        <v>47</v>
      </c>
      <c r="PWR124" t="s">
        <v>632</v>
      </c>
      <c r="PWS124" t="s">
        <v>262</v>
      </c>
      <c r="PWT124" t="s">
        <v>455</v>
      </c>
      <c r="PWU124">
        <f>PWU56</f>
        <v>0</v>
      </c>
      <c r="PWV124" t="s">
        <v>180</v>
      </c>
      <c r="PWW124" t="s">
        <v>47</v>
      </c>
      <c r="PWX124" t="s">
        <v>632</v>
      </c>
      <c r="PWY124" t="s">
        <v>262</v>
      </c>
      <c r="PWZ124" t="s">
        <v>455</v>
      </c>
      <c r="PXA124">
        <f>PXA56</f>
        <v>0</v>
      </c>
      <c r="PXB124" t="s">
        <v>180</v>
      </c>
      <c r="PXC124" t="s">
        <v>47</v>
      </c>
      <c r="PXD124" t="s">
        <v>632</v>
      </c>
      <c r="PXE124" t="s">
        <v>262</v>
      </c>
      <c r="PXF124" t="s">
        <v>455</v>
      </c>
      <c r="PXG124">
        <f>PXG56</f>
        <v>0</v>
      </c>
      <c r="PXH124" t="s">
        <v>180</v>
      </c>
      <c r="PXI124" t="s">
        <v>47</v>
      </c>
      <c r="PXJ124" t="s">
        <v>632</v>
      </c>
      <c r="PXK124" t="s">
        <v>262</v>
      </c>
      <c r="PXL124" t="s">
        <v>455</v>
      </c>
      <c r="PXM124">
        <f>PXM56</f>
        <v>0</v>
      </c>
      <c r="PXN124" t="s">
        <v>180</v>
      </c>
      <c r="PXO124" t="s">
        <v>47</v>
      </c>
      <c r="PXP124" t="s">
        <v>632</v>
      </c>
      <c r="PXQ124" t="s">
        <v>262</v>
      </c>
      <c r="PXR124" t="s">
        <v>455</v>
      </c>
      <c r="PXS124">
        <f>PXS56</f>
        <v>0</v>
      </c>
      <c r="PXT124" t="s">
        <v>180</v>
      </c>
      <c r="PXU124" t="s">
        <v>47</v>
      </c>
      <c r="PXV124" t="s">
        <v>632</v>
      </c>
      <c r="PXW124" t="s">
        <v>262</v>
      </c>
      <c r="PXX124" t="s">
        <v>455</v>
      </c>
      <c r="PXY124">
        <f>PXY56</f>
        <v>0</v>
      </c>
      <c r="PXZ124" t="s">
        <v>180</v>
      </c>
      <c r="PYA124" t="s">
        <v>47</v>
      </c>
      <c r="PYB124" t="s">
        <v>632</v>
      </c>
      <c r="PYC124" t="s">
        <v>262</v>
      </c>
      <c r="PYD124" t="s">
        <v>455</v>
      </c>
      <c r="PYE124">
        <f>PYE56</f>
        <v>0</v>
      </c>
      <c r="PYF124" t="s">
        <v>180</v>
      </c>
      <c r="PYG124" t="s">
        <v>47</v>
      </c>
      <c r="PYH124" t="s">
        <v>632</v>
      </c>
      <c r="PYI124" t="s">
        <v>262</v>
      </c>
      <c r="PYJ124" t="s">
        <v>455</v>
      </c>
      <c r="PYK124">
        <f>PYK56</f>
        <v>0</v>
      </c>
      <c r="PYL124" t="s">
        <v>180</v>
      </c>
      <c r="PYM124" t="s">
        <v>47</v>
      </c>
      <c r="PYN124" t="s">
        <v>632</v>
      </c>
      <c r="PYO124" t="s">
        <v>262</v>
      </c>
      <c r="PYP124" t="s">
        <v>455</v>
      </c>
      <c r="PYQ124">
        <f>PYQ56</f>
        <v>0</v>
      </c>
      <c r="PYR124" t="s">
        <v>180</v>
      </c>
      <c r="PYS124" t="s">
        <v>47</v>
      </c>
      <c r="PYT124" t="s">
        <v>632</v>
      </c>
      <c r="PYU124" t="s">
        <v>262</v>
      </c>
      <c r="PYV124" t="s">
        <v>455</v>
      </c>
      <c r="PYW124">
        <f>PYW56</f>
        <v>0</v>
      </c>
      <c r="PYX124" t="s">
        <v>180</v>
      </c>
      <c r="PYY124" t="s">
        <v>47</v>
      </c>
      <c r="PYZ124" t="s">
        <v>632</v>
      </c>
      <c r="PZA124" t="s">
        <v>262</v>
      </c>
      <c r="PZB124" t="s">
        <v>455</v>
      </c>
      <c r="PZC124">
        <f>PZC56</f>
        <v>0</v>
      </c>
      <c r="PZD124" t="s">
        <v>180</v>
      </c>
      <c r="PZE124" t="s">
        <v>47</v>
      </c>
      <c r="PZF124" t="s">
        <v>632</v>
      </c>
      <c r="PZG124" t="s">
        <v>262</v>
      </c>
      <c r="PZH124" t="s">
        <v>455</v>
      </c>
      <c r="PZI124">
        <f>PZI56</f>
        <v>0</v>
      </c>
      <c r="PZJ124" t="s">
        <v>180</v>
      </c>
      <c r="PZK124" t="s">
        <v>47</v>
      </c>
      <c r="PZL124" t="s">
        <v>632</v>
      </c>
      <c r="PZM124" t="s">
        <v>262</v>
      </c>
      <c r="PZN124" t="s">
        <v>455</v>
      </c>
      <c r="PZO124">
        <f>PZO56</f>
        <v>0</v>
      </c>
      <c r="PZP124" t="s">
        <v>180</v>
      </c>
      <c r="PZQ124" t="s">
        <v>47</v>
      </c>
      <c r="PZR124" t="s">
        <v>632</v>
      </c>
      <c r="PZS124" t="s">
        <v>262</v>
      </c>
      <c r="PZT124" t="s">
        <v>455</v>
      </c>
      <c r="PZU124">
        <f>PZU56</f>
        <v>0</v>
      </c>
      <c r="PZV124" t="s">
        <v>180</v>
      </c>
      <c r="PZW124" t="s">
        <v>47</v>
      </c>
      <c r="PZX124" t="s">
        <v>632</v>
      </c>
      <c r="PZY124" t="s">
        <v>262</v>
      </c>
      <c r="PZZ124" t="s">
        <v>455</v>
      </c>
      <c r="QAA124">
        <f>QAA56</f>
        <v>0</v>
      </c>
      <c r="QAB124" t="s">
        <v>180</v>
      </c>
      <c r="QAC124" t="s">
        <v>47</v>
      </c>
      <c r="QAD124" t="s">
        <v>632</v>
      </c>
      <c r="QAE124" t="s">
        <v>262</v>
      </c>
      <c r="QAF124" t="s">
        <v>455</v>
      </c>
      <c r="QAG124">
        <f>QAG56</f>
        <v>0</v>
      </c>
      <c r="QAH124" t="s">
        <v>180</v>
      </c>
      <c r="QAI124" t="s">
        <v>47</v>
      </c>
      <c r="QAJ124" t="s">
        <v>632</v>
      </c>
      <c r="QAK124" t="s">
        <v>262</v>
      </c>
      <c r="QAL124" t="s">
        <v>455</v>
      </c>
      <c r="QAM124">
        <f>QAM56</f>
        <v>0</v>
      </c>
      <c r="QAN124" t="s">
        <v>180</v>
      </c>
      <c r="QAO124" t="s">
        <v>47</v>
      </c>
      <c r="QAP124" t="s">
        <v>632</v>
      </c>
      <c r="QAQ124" t="s">
        <v>262</v>
      </c>
      <c r="QAR124" t="s">
        <v>455</v>
      </c>
      <c r="QAS124">
        <f>QAS56</f>
        <v>0</v>
      </c>
      <c r="QAT124" t="s">
        <v>180</v>
      </c>
      <c r="QAU124" t="s">
        <v>47</v>
      </c>
      <c r="QAV124" t="s">
        <v>632</v>
      </c>
      <c r="QAW124" t="s">
        <v>262</v>
      </c>
      <c r="QAX124" t="s">
        <v>455</v>
      </c>
      <c r="QAY124">
        <f>QAY56</f>
        <v>0</v>
      </c>
      <c r="QAZ124" t="s">
        <v>180</v>
      </c>
      <c r="QBA124" t="s">
        <v>47</v>
      </c>
      <c r="QBB124" t="s">
        <v>632</v>
      </c>
      <c r="QBC124" t="s">
        <v>262</v>
      </c>
      <c r="QBD124" t="s">
        <v>455</v>
      </c>
      <c r="QBE124">
        <f>QBE56</f>
        <v>0</v>
      </c>
      <c r="QBF124" t="s">
        <v>180</v>
      </c>
      <c r="QBG124" t="s">
        <v>47</v>
      </c>
      <c r="QBH124" t="s">
        <v>632</v>
      </c>
      <c r="QBI124" t="s">
        <v>262</v>
      </c>
      <c r="QBJ124" t="s">
        <v>455</v>
      </c>
      <c r="QBK124">
        <f>QBK56</f>
        <v>0</v>
      </c>
      <c r="QBL124" t="s">
        <v>180</v>
      </c>
      <c r="QBM124" t="s">
        <v>47</v>
      </c>
      <c r="QBN124" t="s">
        <v>632</v>
      </c>
      <c r="QBO124" t="s">
        <v>262</v>
      </c>
      <c r="QBP124" t="s">
        <v>455</v>
      </c>
      <c r="QBQ124">
        <f>QBQ56</f>
        <v>0</v>
      </c>
      <c r="QBR124" t="s">
        <v>180</v>
      </c>
      <c r="QBS124" t="s">
        <v>47</v>
      </c>
      <c r="QBT124" t="s">
        <v>632</v>
      </c>
      <c r="QBU124" t="s">
        <v>262</v>
      </c>
      <c r="QBV124" t="s">
        <v>455</v>
      </c>
      <c r="QBW124">
        <f>QBW56</f>
        <v>0</v>
      </c>
      <c r="QBX124" t="s">
        <v>180</v>
      </c>
      <c r="QBY124" t="s">
        <v>47</v>
      </c>
      <c r="QBZ124" t="s">
        <v>632</v>
      </c>
      <c r="QCA124" t="s">
        <v>262</v>
      </c>
      <c r="QCB124" t="s">
        <v>455</v>
      </c>
      <c r="QCC124">
        <f>QCC56</f>
        <v>0</v>
      </c>
      <c r="QCD124" t="s">
        <v>180</v>
      </c>
      <c r="QCE124" t="s">
        <v>47</v>
      </c>
      <c r="QCF124" t="s">
        <v>632</v>
      </c>
      <c r="QCG124" t="s">
        <v>262</v>
      </c>
      <c r="QCH124" t="s">
        <v>455</v>
      </c>
      <c r="QCI124">
        <f>QCI56</f>
        <v>0</v>
      </c>
      <c r="QCJ124" t="s">
        <v>180</v>
      </c>
      <c r="QCK124" t="s">
        <v>47</v>
      </c>
      <c r="QCL124" t="s">
        <v>632</v>
      </c>
      <c r="QCM124" t="s">
        <v>262</v>
      </c>
      <c r="QCN124" t="s">
        <v>455</v>
      </c>
      <c r="QCO124">
        <f>QCO56</f>
        <v>0</v>
      </c>
      <c r="QCP124" t="s">
        <v>180</v>
      </c>
      <c r="QCQ124" t="s">
        <v>47</v>
      </c>
      <c r="QCR124" t="s">
        <v>632</v>
      </c>
      <c r="QCS124" t="s">
        <v>262</v>
      </c>
      <c r="QCT124" t="s">
        <v>455</v>
      </c>
      <c r="QCU124">
        <f>QCU56</f>
        <v>0</v>
      </c>
      <c r="QCV124" t="s">
        <v>180</v>
      </c>
      <c r="QCW124" t="s">
        <v>47</v>
      </c>
      <c r="QCX124" t="s">
        <v>632</v>
      </c>
      <c r="QCY124" t="s">
        <v>262</v>
      </c>
      <c r="QCZ124" t="s">
        <v>455</v>
      </c>
      <c r="QDA124">
        <f>QDA56</f>
        <v>0</v>
      </c>
      <c r="QDB124" t="s">
        <v>180</v>
      </c>
      <c r="QDC124" t="s">
        <v>47</v>
      </c>
      <c r="QDD124" t="s">
        <v>632</v>
      </c>
      <c r="QDE124" t="s">
        <v>262</v>
      </c>
      <c r="QDF124" t="s">
        <v>455</v>
      </c>
      <c r="QDG124">
        <f>QDG56</f>
        <v>0</v>
      </c>
      <c r="QDH124" t="s">
        <v>180</v>
      </c>
      <c r="QDI124" t="s">
        <v>47</v>
      </c>
      <c r="QDJ124" t="s">
        <v>632</v>
      </c>
      <c r="QDK124" t="s">
        <v>262</v>
      </c>
      <c r="QDL124" t="s">
        <v>455</v>
      </c>
      <c r="QDM124">
        <f>QDM56</f>
        <v>0</v>
      </c>
      <c r="QDN124" t="s">
        <v>180</v>
      </c>
      <c r="QDO124" t="s">
        <v>47</v>
      </c>
      <c r="QDP124" t="s">
        <v>632</v>
      </c>
      <c r="QDQ124" t="s">
        <v>262</v>
      </c>
      <c r="QDR124" t="s">
        <v>455</v>
      </c>
      <c r="QDS124">
        <f>QDS56</f>
        <v>0</v>
      </c>
      <c r="QDT124" t="s">
        <v>180</v>
      </c>
      <c r="QDU124" t="s">
        <v>47</v>
      </c>
      <c r="QDV124" t="s">
        <v>632</v>
      </c>
      <c r="QDW124" t="s">
        <v>262</v>
      </c>
      <c r="QDX124" t="s">
        <v>455</v>
      </c>
      <c r="QDY124">
        <f>QDY56</f>
        <v>0</v>
      </c>
      <c r="QDZ124" t="s">
        <v>180</v>
      </c>
      <c r="QEA124" t="s">
        <v>47</v>
      </c>
      <c r="QEB124" t="s">
        <v>632</v>
      </c>
      <c r="QEC124" t="s">
        <v>262</v>
      </c>
      <c r="QED124" t="s">
        <v>455</v>
      </c>
      <c r="QEE124">
        <f>QEE56</f>
        <v>0</v>
      </c>
      <c r="QEF124" t="s">
        <v>180</v>
      </c>
      <c r="QEG124" t="s">
        <v>47</v>
      </c>
      <c r="QEH124" t="s">
        <v>632</v>
      </c>
      <c r="QEI124" t="s">
        <v>262</v>
      </c>
      <c r="QEJ124" t="s">
        <v>455</v>
      </c>
      <c r="QEK124">
        <f>QEK56</f>
        <v>0</v>
      </c>
      <c r="QEL124" t="s">
        <v>180</v>
      </c>
      <c r="QEM124" t="s">
        <v>47</v>
      </c>
      <c r="QEN124" t="s">
        <v>632</v>
      </c>
      <c r="QEO124" t="s">
        <v>262</v>
      </c>
      <c r="QEP124" t="s">
        <v>455</v>
      </c>
      <c r="QEQ124">
        <f>QEQ56</f>
        <v>0</v>
      </c>
      <c r="QER124" t="s">
        <v>180</v>
      </c>
      <c r="QES124" t="s">
        <v>47</v>
      </c>
      <c r="QET124" t="s">
        <v>632</v>
      </c>
      <c r="QEU124" t="s">
        <v>262</v>
      </c>
      <c r="QEV124" t="s">
        <v>455</v>
      </c>
      <c r="QEW124">
        <f>QEW56</f>
        <v>0</v>
      </c>
      <c r="QEX124" t="s">
        <v>180</v>
      </c>
      <c r="QEY124" t="s">
        <v>47</v>
      </c>
      <c r="QEZ124" t="s">
        <v>632</v>
      </c>
      <c r="QFA124" t="s">
        <v>262</v>
      </c>
      <c r="QFB124" t="s">
        <v>455</v>
      </c>
      <c r="QFC124">
        <f>QFC56</f>
        <v>0</v>
      </c>
      <c r="QFD124" t="s">
        <v>180</v>
      </c>
      <c r="QFE124" t="s">
        <v>47</v>
      </c>
      <c r="QFF124" t="s">
        <v>632</v>
      </c>
      <c r="QFG124" t="s">
        <v>262</v>
      </c>
      <c r="QFH124" t="s">
        <v>455</v>
      </c>
      <c r="QFI124">
        <f>QFI56</f>
        <v>0</v>
      </c>
      <c r="QFJ124" t="s">
        <v>180</v>
      </c>
      <c r="QFK124" t="s">
        <v>47</v>
      </c>
      <c r="QFL124" t="s">
        <v>632</v>
      </c>
      <c r="QFM124" t="s">
        <v>262</v>
      </c>
      <c r="QFN124" t="s">
        <v>455</v>
      </c>
      <c r="QFO124">
        <f>QFO56</f>
        <v>0</v>
      </c>
      <c r="QFP124" t="s">
        <v>180</v>
      </c>
      <c r="QFQ124" t="s">
        <v>47</v>
      </c>
      <c r="QFR124" t="s">
        <v>632</v>
      </c>
      <c r="QFS124" t="s">
        <v>262</v>
      </c>
      <c r="QFT124" t="s">
        <v>455</v>
      </c>
      <c r="QFU124">
        <f>QFU56</f>
        <v>0</v>
      </c>
      <c r="QFV124" t="s">
        <v>180</v>
      </c>
      <c r="QFW124" t="s">
        <v>47</v>
      </c>
      <c r="QFX124" t="s">
        <v>632</v>
      </c>
      <c r="QFY124" t="s">
        <v>262</v>
      </c>
      <c r="QFZ124" t="s">
        <v>455</v>
      </c>
      <c r="QGA124">
        <f>QGA56</f>
        <v>0</v>
      </c>
      <c r="QGB124" t="s">
        <v>180</v>
      </c>
      <c r="QGC124" t="s">
        <v>47</v>
      </c>
      <c r="QGD124" t="s">
        <v>632</v>
      </c>
      <c r="QGE124" t="s">
        <v>262</v>
      </c>
      <c r="QGF124" t="s">
        <v>455</v>
      </c>
      <c r="QGG124">
        <f>QGG56</f>
        <v>0</v>
      </c>
      <c r="QGH124" t="s">
        <v>180</v>
      </c>
      <c r="QGI124" t="s">
        <v>47</v>
      </c>
      <c r="QGJ124" t="s">
        <v>632</v>
      </c>
      <c r="QGK124" t="s">
        <v>262</v>
      </c>
      <c r="QGL124" t="s">
        <v>455</v>
      </c>
      <c r="QGM124">
        <f>QGM56</f>
        <v>0</v>
      </c>
      <c r="QGN124" t="s">
        <v>180</v>
      </c>
      <c r="QGO124" t="s">
        <v>47</v>
      </c>
      <c r="QGP124" t="s">
        <v>632</v>
      </c>
      <c r="QGQ124" t="s">
        <v>262</v>
      </c>
      <c r="QGR124" t="s">
        <v>455</v>
      </c>
      <c r="QGS124">
        <f>QGS56</f>
        <v>0</v>
      </c>
      <c r="QGT124" t="s">
        <v>180</v>
      </c>
      <c r="QGU124" t="s">
        <v>47</v>
      </c>
      <c r="QGV124" t="s">
        <v>632</v>
      </c>
      <c r="QGW124" t="s">
        <v>262</v>
      </c>
      <c r="QGX124" t="s">
        <v>455</v>
      </c>
      <c r="QGY124">
        <f>QGY56</f>
        <v>0</v>
      </c>
      <c r="QGZ124" t="s">
        <v>180</v>
      </c>
      <c r="QHA124" t="s">
        <v>47</v>
      </c>
      <c r="QHB124" t="s">
        <v>632</v>
      </c>
      <c r="QHC124" t="s">
        <v>262</v>
      </c>
      <c r="QHD124" t="s">
        <v>455</v>
      </c>
      <c r="QHE124">
        <f>QHE56</f>
        <v>0</v>
      </c>
      <c r="QHF124" t="s">
        <v>180</v>
      </c>
      <c r="QHG124" t="s">
        <v>47</v>
      </c>
      <c r="QHH124" t="s">
        <v>632</v>
      </c>
      <c r="QHI124" t="s">
        <v>262</v>
      </c>
      <c r="QHJ124" t="s">
        <v>455</v>
      </c>
      <c r="QHK124">
        <f>QHK56</f>
        <v>0</v>
      </c>
      <c r="QHL124" t="s">
        <v>180</v>
      </c>
      <c r="QHM124" t="s">
        <v>47</v>
      </c>
      <c r="QHN124" t="s">
        <v>632</v>
      </c>
      <c r="QHO124" t="s">
        <v>262</v>
      </c>
      <c r="QHP124" t="s">
        <v>455</v>
      </c>
      <c r="QHQ124">
        <f>QHQ56</f>
        <v>0</v>
      </c>
      <c r="QHR124" t="s">
        <v>180</v>
      </c>
      <c r="QHS124" t="s">
        <v>47</v>
      </c>
      <c r="QHT124" t="s">
        <v>632</v>
      </c>
      <c r="QHU124" t="s">
        <v>262</v>
      </c>
      <c r="QHV124" t="s">
        <v>455</v>
      </c>
      <c r="QHW124">
        <f>QHW56</f>
        <v>0</v>
      </c>
      <c r="QHX124" t="s">
        <v>180</v>
      </c>
      <c r="QHY124" t="s">
        <v>47</v>
      </c>
      <c r="QHZ124" t="s">
        <v>632</v>
      </c>
      <c r="QIA124" t="s">
        <v>262</v>
      </c>
      <c r="QIB124" t="s">
        <v>455</v>
      </c>
      <c r="QIC124">
        <f>QIC56</f>
        <v>0</v>
      </c>
      <c r="QID124" t="s">
        <v>180</v>
      </c>
      <c r="QIE124" t="s">
        <v>47</v>
      </c>
      <c r="QIF124" t="s">
        <v>632</v>
      </c>
      <c r="QIG124" t="s">
        <v>262</v>
      </c>
      <c r="QIH124" t="s">
        <v>455</v>
      </c>
      <c r="QII124">
        <f>QII56</f>
        <v>0</v>
      </c>
      <c r="QIJ124" t="s">
        <v>180</v>
      </c>
      <c r="QIK124" t="s">
        <v>47</v>
      </c>
      <c r="QIL124" t="s">
        <v>632</v>
      </c>
      <c r="QIM124" t="s">
        <v>262</v>
      </c>
      <c r="QIN124" t="s">
        <v>455</v>
      </c>
      <c r="QIO124">
        <f>QIO56</f>
        <v>0</v>
      </c>
      <c r="QIP124" t="s">
        <v>180</v>
      </c>
      <c r="QIQ124" t="s">
        <v>47</v>
      </c>
      <c r="QIR124" t="s">
        <v>632</v>
      </c>
      <c r="QIS124" t="s">
        <v>262</v>
      </c>
      <c r="QIT124" t="s">
        <v>455</v>
      </c>
      <c r="QIU124">
        <f>QIU56</f>
        <v>0</v>
      </c>
      <c r="QIV124" t="s">
        <v>180</v>
      </c>
      <c r="QIW124" t="s">
        <v>47</v>
      </c>
      <c r="QIX124" t="s">
        <v>632</v>
      </c>
      <c r="QIY124" t="s">
        <v>262</v>
      </c>
      <c r="QIZ124" t="s">
        <v>455</v>
      </c>
      <c r="QJA124">
        <f>QJA56</f>
        <v>0</v>
      </c>
      <c r="QJB124" t="s">
        <v>180</v>
      </c>
      <c r="QJC124" t="s">
        <v>47</v>
      </c>
      <c r="QJD124" t="s">
        <v>632</v>
      </c>
      <c r="QJE124" t="s">
        <v>262</v>
      </c>
      <c r="QJF124" t="s">
        <v>455</v>
      </c>
      <c r="QJG124">
        <f>QJG56</f>
        <v>0</v>
      </c>
      <c r="QJH124" t="s">
        <v>180</v>
      </c>
      <c r="QJI124" t="s">
        <v>47</v>
      </c>
      <c r="QJJ124" t="s">
        <v>632</v>
      </c>
      <c r="QJK124" t="s">
        <v>262</v>
      </c>
      <c r="QJL124" t="s">
        <v>455</v>
      </c>
      <c r="QJM124">
        <f>QJM56</f>
        <v>0</v>
      </c>
      <c r="QJN124" t="s">
        <v>180</v>
      </c>
      <c r="QJO124" t="s">
        <v>47</v>
      </c>
      <c r="QJP124" t="s">
        <v>632</v>
      </c>
      <c r="QJQ124" t="s">
        <v>262</v>
      </c>
      <c r="QJR124" t="s">
        <v>455</v>
      </c>
      <c r="QJS124">
        <f>QJS56</f>
        <v>0</v>
      </c>
      <c r="QJT124" t="s">
        <v>180</v>
      </c>
      <c r="QJU124" t="s">
        <v>47</v>
      </c>
      <c r="QJV124" t="s">
        <v>632</v>
      </c>
      <c r="QJW124" t="s">
        <v>262</v>
      </c>
      <c r="QJX124" t="s">
        <v>455</v>
      </c>
      <c r="QJY124">
        <f>QJY56</f>
        <v>0</v>
      </c>
      <c r="QJZ124" t="s">
        <v>180</v>
      </c>
      <c r="QKA124" t="s">
        <v>47</v>
      </c>
      <c r="QKB124" t="s">
        <v>632</v>
      </c>
      <c r="QKC124" t="s">
        <v>262</v>
      </c>
      <c r="QKD124" t="s">
        <v>455</v>
      </c>
      <c r="QKE124">
        <f>QKE56</f>
        <v>0</v>
      </c>
      <c r="QKF124" t="s">
        <v>180</v>
      </c>
      <c r="QKG124" t="s">
        <v>47</v>
      </c>
      <c r="QKH124" t="s">
        <v>632</v>
      </c>
      <c r="QKI124" t="s">
        <v>262</v>
      </c>
      <c r="QKJ124" t="s">
        <v>455</v>
      </c>
      <c r="QKK124">
        <f>QKK56</f>
        <v>0</v>
      </c>
      <c r="QKL124" t="s">
        <v>180</v>
      </c>
      <c r="QKM124" t="s">
        <v>47</v>
      </c>
      <c r="QKN124" t="s">
        <v>632</v>
      </c>
      <c r="QKO124" t="s">
        <v>262</v>
      </c>
      <c r="QKP124" t="s">
        <v>455</v>
      </c>
      <c r="QKQ124">
        <f>QKQ56</f>
        <v>0</v>
      </c>
      <c r="QKR124" t="s">
        <v>180</v>
      </c>
      <c r="QKS124" t="s">
        <v>47</v>
      </c>
      <c r="QKT124" t="s">
        <v>632</v>
      </c>
      <c r="QKU124" t="s">
        <v>262</v>
      </c>
      <c r="QKV124" t="s">
        <v>455</v>
      </c>
      <c r="QKW124">
        <f>QKW56</f>
        <v>0</v>
      </c>
      <c r="QKX124" t="s">
        <v>180</v>
      </c>
      <c r="QKY124" t="s">
        <v>47</v>
      </c>
      <c r="QKZ124" t="s">
        <v>632</v>
      </c>
      <c r="QLA124" t="s">
        <v>262</v>
      </c>
      <c r="QLB124" t="s">
        <v>455</v>
      </c>
      <c r="QLC124">
        <f>QLC56</f>
        <v>0</v>
      </c>
      <c r="QLD124" t="s">
        <v>180</v>
      </c>
      <c r="QLE124" t="s">
        <v>47</v>
      </c>
      <c r="QLF124" t="s">
        <v>632</v>
      </c>
      <c r="QLG124" t="s">
        <v>262</v>
      </c>
      <c r="QLH124" t="s">
        <v>455</v>
      </c>
      <c r="QLI124">
        <f>QLI56</f>
        <v>0</v>
      </c>
      <c r="QLJ124" t="s">
        <v>180</v>
      </c>
      <c r="QLK124" t="s">
        <v>47</v>
      </c>
      <c r="QLL124" t="s">
        <v>632</v>
      </c>
      <c r="QLM124" t="s">
        <v>262</v>
      </c>
      <c r="QLN124" t="s">
        <v>455</v>
      </c>
      <c r="QLO124">
        <f>QLO56</f>
        <v>0</v>
      </c>
      <c r="QLP124" t="s">
        <v>180</v>
      </c>
      <c r="QLQ124" t="s">
        <v>47</v>
      </c>
      <c r="QLR124" t="s">
        <v>632</v>
      </c>
      <c r="QLS124" t="s">
        <v>262</v>
      </c>
      <c r="QLT124" t="s">
        <v>455</v>
      </c>
      <c r="QLU124">
        <f>QLU56</f>
        <v>0</v>
      </c>
      <c r="QLV124" t="s">
        <v>180</v>
      </c>
      <c r="QLW124" t="s">
        <v>47</v>
      </c>
      <c r="QLX124" t="s">
        <v>632</v>
      </c>
      <c r="QLY124" t="s">
        <v>262</v>
      </c>
      <c r="QLZ124" t="s">
        <v>455</v>
      </c>
      <c r="QMA124">
        <f>QMA56</f>
        <v>0</v>
      </c>
      <c r="QMB124" t="s">
        <v>180</v>
      </c>
      <c r="QMC124" t="s">
        <v>47</v>
      </c>
      <c r="QMD124" t="s">
        <v>632</v>
      </c>
      <c r="QME124" t="s">
        <v>262</v>
      </c>
      <c r="QMF124" t="s">
        <v>455</v>
      </c>
      <c r="QMG124">
        <f>QMG56</f>
        <v>0</v>
      </c>
      <c r="QMH124" t="s">
        <v>180</v>
      </c>
      <c r="QMI124" t="s">
        <v>47</v>
      </c>
      <c r="QMJ124" t="s">
        <v>632</v>
      </c>
      <c r="QMK124" t="s">
        <v>262</v>
      </c>
      <c r="QML124" t="s">
        <v>455</v>
      </c>
      <c r="QMM124">
        <f>QMM56</f>
        <v>0</v>
      </c>
      <c r="QMN124" t="s">
        <v>180</v>
      </c>
      <c r="QMO124" t="s">
        <v>47</v>
      </c>
      <c r="QMP124" t="s">
        <v>632</v>
      </c>
      <c r="QMQ124" t="s">
        <v>262</v>
      </c>
      <c r="QMR124" t="s">
        <v>455</v>
      </c>
      <c r="QMS124">
        <f>QMS56</f>
        <v>0</v>
      </c>
      <c r="QMT124" t="s">
        <v>180</v>
      </c>
      <c r="QMU124" t="s">
        <v>47</v>
      </c>
      <c r="QMV124" t="s">
        <v>632</v>
      </c>
      <c r="QMW124" t="s">
        <v>262</v>
      </c>
      <c r="QMX124" t="s">
        <v>455</v>
      </c>
      <c r="QMY124">
        <f>QMY56</f>
        <v>0</v>
      </c>
      <c r="QMZ124" t="s">
        <v>180</v>
      </c>
      <c r="QNA124" t="s">
        <v>47</v>
      </c>
      <c r="QNB124" t="s">
        <v>632</v>
      </c>
      <c r="QNC124" t="s">
        <v>262</v>
      </c>
      <c r="QND124" t="s">
        <v>455</v>
      </c>
      <c r="QNE124">
        <f>QNE56</f>
        <v>0</v>
      </c>
      <c r="QNF124" t="s">
        <v>180</v>
      </c>
      <c r="QNG124" t="s">
        <v>47</v>
      </c>
      <c r="QNH124" t="s">
        <v>632</v>
      </c>
      <c r="QNI124" t="s">
        <v>262</v>
      </c>
      <c r="QNJ124" t="s">
        <v>455</v>
      </c>
      <c r="QNK124">
        <f>QNK56</f>
        <v>0</v>
      </c>
      <c r="QNL124" t="s">
        <v>180</v>
      </c>
      <c r="QNM124" t="s">
        <v>47</v>
      </c>
      <c r="QNN124" t="s">
        <v>632</v>
      </c>
      <c r="QNO124" t="s">
        <v>262</v>
      </c>
      <c r="QNP124" t="s">
        <v>455</v>
      </c>
      <c r="QNQ124">
        <f>QNQ56</f>
        <v>0</v>
      </c>
      <c r="QNR124" t="s">
        <v>180</v>
      </c>
      <c r="QNS124" t="s">
        <v>47</v>
      </c>
      <c r="QNT124" t="s">
        <v>632</v>
      </c>
      <c r="QNU124" t="s">
        <v>262</v>
      </c>
      <c r="QNV124" t="s">
        <v>455</v>
      </c>
      <c r="QNW124">
        <f>QNW56</f>
        <v>0</v>
      </c>
      <c r="QNX124" t="s">
        <v>180</v>
      </c>
      <c r="QNY124" t="s">
        <v>47</v>
      </c>
      <c r="QNZ124" t="s">
        <v>632</v>
      </c>
      <c r="QOA124" t="s">
        <v>262</v>
      </c>
      <c r="QOB124" t="s">
        <v>455</v>
      </c>
      <c r="QOC124">
        <f>QOC56</f>
        <v>0</v>
      </c>
      <c r="QOD124" t="s">
        <v>180</v>
      </c>
      <c r="QOE124" t="s">
        <v>47</v>
      </c>
      <c r="QOF124" t="s">
        <v>632</v>
      </c>
      <c r="QOG124" t="s">
        <v>262</v>
      </c>
      <c r="QOH124" t="s">
        <v>455</v>
      </c>
      <c r="QOI124">
        <f>QOI56</f>
        <v>0</v>
      </c>
      <c r="QOJ124" t="s">
        <v>180</v>
      </c>
      <c r="QOK124" t="s">
        <v>47</v>
      </c>
      <c r="QOL124" t="s">
        <v>632</v>
      </c>
      <c r="QOM124" t="s">
        <v>262</v>
      </c>
      <c r="QON124" t="s">
        <v>455</v>
      </c>
      <c r="QOO124">
        <f>QOO56</f>
        <v>0</v>
      </c>
      <c r="QOP124" t="s">
        <v>180</v>
      </c>
      <c r="QOQ124" t="s">
        <v>47</v>
      </c>
      <c r="QOR124" t="s">
        <v>632</v>
      </c>
      <c r="QOS124" t="s">
        <v>262</v>
      </c>
      <c r="QOT124" t="s">
        <v>455</v>
      </c>
      <c r="QOU124">
        <f>QOU56</f>
        <v>0</v>
      </c>
      <c r="QOV124" t="s">
        <v>180</v>
      </c>
      <c r="QOW124" t="s">
        <v>47</v>
      </c>
      <c r="QOX124" t="s">
        <v>632</v>
      </c>
      <c r="QOY124" t="s">
        <v>262</v>
      </c>
      <c r="QOZ124" t="s">
        <v>455</v>
      </c>
      <c r="QPA124">
        <f>QPA56</f>
        <v>0</v>
      </c>
      <c r="QPB124" t="s">
        <v>180</v>
      </c>
      <c r="QPC124" t="s">
        <v>47</v>
      </c>
      <c r="QPD124" t="s">
        <v>632</v>
      </c>
      <c r="QPE124" t="s">
        <v>262</v>
      </c>
      <c r="QPF124" t="s">
        <v>455</v>
      </c>
      <c r="QPG124">
        <f>QPG56</f>
        <v>0</v>
      </c>
      <c r="QPH124" t="s">
        <v>180</v>
      </c>
      <c r="QPI124" t="s">
        <v>47</v>
      </c>
      <c r="QPJ124" t="s">
        <v>632</v>
      </c>
      <c r="QPK124" t="s">
        <v>262</v>
      </c>
      <c r="QPL124" t="s">
        <v>455</v>
      </c>
      <c r="QPM124">
        <f>QPM56</f>
        <v>0</v>
      </c>
      <c r="QPN124" t="s">
        <v>180</v>
      </c>
      <c r="QPO124" t="s">
        <v>47</v>
      </c>
      <c r="QPP124" t="s">
        <v>632</v>
      </c>
      <c r="QPQ124" t="s">
        <v>262</v>
      </c>
      <c r="QPR124" t="s">
        <v>455</v>
      </c>
      <c r="QPS124">
        <f>QPS56</f>
        <v>0</v>
      </c>
      <c r="QPT124" t="s">
        <v>180</v>
      </c>
      <c r="QPU124" t="s">
        <v>47</v>
      </c>
      <c r="QPV124" t="s">
        <v>632</v>
      </c>
      <c r="QPW124" t="s">
        <v>262</v>
      </c>
      <c r="QPX124" t="s">
        <v>455</v>
      </c>
      <c r="QPY124">
        <f>QPY56</f>
        <v>0</v>
      </c>
      <c r="QPZ124" t="s">
        <v>180</v>
      </c>
      <c r="QQA124" t="s">
        <v>47</v>
      </c>
      <c r="QQB124" t="s">
        <v>632</v>
      </c>
      <c r="QQC124" t="s">
        <v>262</v>
      </c>
      <c r="QQD124" t="s">
        <v>455</v>
      </c>
      <c r="QQE124">
        <f>QQE56</f>
        <v>0</v>
      </c>
      <c r="QQF124" t="s">
        <v>180</v>
      </c>
      <c r="QQG124" t="s">
        <v>47</v>
      </c>
      <c r="QQH124" t="s">
        <v>632</v>
      </c>
      <c r="QQI124" t="s">
        <v>262</v>
      </c>
      <c r="QQJ124" t="s">
        <v>455</v>
      </c>
      <c r="QQK124">
        <f>QQK56</f>
        <v>0</v>
      </c>
      <c r="QQL124" t="s">
        <v>180</v>
      </c>
      <c r="QQM124" t="s">
        <v>47</v>
      </c>
      <c r="QQN124" t="s">
        <v>632</v>
      </c>
      <c r="QQO124" t="s">
        <v>262</v>
      </c>
      <c r="QQP124" t="s">
        <v>455</v>
      </c>
      <c r="QQQ124">
        <f>QQQ56</f>
        <v>0</v>
      </c>
      <c r="QQR124" t="s">
        <v>180</v>
      </c>
      <c r="QQS124" t="s">
        <v>47</v>
      </c>
      <c r="QQT124" t="s">
        <v>632</v>
      </c>
      <c r="QQU124" t="s">
        <v>262</v>
      </c>
      <c r="QQV124" t="s">
        <v>455</v>
      </c>
      <c r="QQW124">
        <f>QQW56</f>
        <v>0</v>
      </c>
      <c r="QQX124" t="s">
        <v>180</v>
      </c>
      <c r="QQY124" t="s">
        <v>47</v>
      </c>
      <c r="QQZ124" t="s">
        <v>632</v>
      </c>
      <c r="QRA124" t="s">
        <v>262</v>
      </c>
      <c r="QRB124" t="s">
        <v>455</v>
      </c>
      <c r="QRC124">
        <f>QRC56</f>
        <v>0</v>
      </c>
      <c r="QRD124" t="s">
        <v>180</v>
      </c>
      <c r="QRE124" t="s">
        <v>47</v>
      </c>
      <c r="QRF124" t="s">
        <v>632</v>
      </c>
      <c r="QRG124" t="s">
        <v>262</v>
      </c>
      <c r="QRH124" t="s">
        <v>455</v>
      </c>
      <c r="QRI124">
        <f>QRI56</f>
        <v>0</v>
      </c>
      <c r="QRJ124" t="s">
        <v>180</v>
      </c>
      <c r="QRK124" t="s">
        <v>47</v>
      </c>
      <c r="QRL124" t="s">
        <v>632</v>
      </c>
      <c r="QRM124" t="s">
        <v>262</v>
      </c>
      <c r="QRN124" t="s">
        <v>455</v>
      </c>
      <c r="QRO124">
        <f>QRO56</f>
        <v>0</v>
      </c>
      <c r="QRP124" t="s">
        <v>180</v>
      </c>
      <c r="QRQ124" t="s">
        <v>47</v>
      </c>
      <c r="QRR124" t="s">
        <v>632</v>
      </c>
      <c r="QRS124" t="s">
        <v>262</v>
      </c>
      <c r="QRT124" t="s">
        <v>455</v>
      </c>
      <c r="QRU124">
        <f>QRU56</f>
        <v>0</v>
      </c>
      <c r="QRV124" t="s">
        <v>180</v>
      </c>
      <c r="QRW124" t="s">
        <v>47</v>
      </c>
      <c r="QRX124" t="s">
        <v>632</v>
      </c>
      <c r="QRY124" t="s">
        <v>262</v>
      </c>
      <c r="QRZ124" t="s">
        <v>455</v>
      </c>
      <c r="QSA124">
        <f>QSA56</f>
        <v>0</v>
      </c>
      <c r="QSB124" t="s">
        <v>180</v>
      </c>
      <c r="QSC124" t="s">
        <v>47</v>
      </c>
      <c r="QSD124" t="s">
        <v>632</v>
      </c>
      <c r="QSE124" t="s">
        <v>262</v>
      </c>
      <c r="QSF124" t="s">
        <v>455</v>
      </c>
      <c r="QSG124">
        <f>QSG56</f>
        <v>0</v>
      </c>
      <c r="QSH124" t="s">
        <v>180</v>
      </c>
      <c r="QSI124" t="s">
        <v>47</v>
      </c>
      <c r="QSJ124" t="s">
        <v>632</v>
      </c>
      <c r="QSK124" t="s">
        <v>262</v>
      </c>
      <c r="QSL124" t="s">
        <v>455</v>
      </c>
      <c r="QSM124">
        <f>QSM56</f>
        <v>0</v>
      </c>
      <c r="QSN124" t="s">
        <v>180</v>
      </c>
      <c r="QSO124" t="s">
        <v>47</v>
      </c>
      <c r="QSP124" t="s">
        <v>632</v>
      </c>
      <c r="QSQ124" t="s">
        <v>262</v>
      </c>
      <c r="QSR124" t="s">
        <v>455</v>
      </c>
      <c r="QSS124">
        <f>QSS56</f>
        <v>0</v>
      </c>
      <c r="QST124" t="s">
        <v>180</v>
      </c>
      <c r="QSU124" t="s">
        <v>47</v>
      </c>
      <c r="QSV124" t="s">
        <v>632</v>
      </c>
      <c r="QSW124" t="s">
        <v>262</v>
      </c>
      <c r="QSX124" t="s">
        <v>455</v>
      </c>
      <c r="QSY124">
        <f>QSY56</f>
        <v>0</v>
      </c>
      <c r="QSZ124" t="s">
        <v>180</v>
      </c>
      <c r="QTA124" t="s">
        <v>47</v>
      </c>
      <c r="QTB124" t="s">
        <v>632</v>
      </c>
      <c r="QTC124" t="s">
        <v>262</v>
      </c>
      <c r="QTD124" t="s">
        <v>455</v>
      </c>
      <c r="QTE124">
        <f>QTE56</f>
        <v>0</v>
      </c>
      <c r="QTF124" t="s">
        <v>180</v>
      </c>
      <c r="QTG124" t="s">
        <v>47</v>
      </c>
      <c r="QTH124" t="s">
        <v>632</v>
      </c>
      <c r="QTI124" t="s">
        <v>262</v>
      </c>
      <c r="QTJ124" t="s">
        <v>455</v>
      </c>
      <c r="QTK124">
        <f>QTK56</f>
        <v>0</v>
      </c>
      <c r="QTL124" t="s">
        <v>180</v>
      </c>
      <c r="QTM124" t="s">
        <v>47</v>
      </c>
      <c r="QTN124" t="s">
        <v>632</v>
      </c>
      <c r="QTO124" t="s">
        <v>262</v>
      </c>
      <c r="QTP124" t="s">
        <v>455</v>
      </c>
      <c r="QTQ124">
        <f>QTQ56</f>
        <v>0</v>
      </c>
      <c r="QTR124" t="s">
        <v>180</v>
      </c>
      <c r="QTS124" t="s">
        <v>47</v>
      </c>
      <c r="QTT124" t="s">
        <v>632</v>
      </c>
      <c r="QTU124" t="s">
        <v>262</v>
      </c>
      <c r="QTV124" t="s">
        <v>455</v>
      </c>
      <c r="QTW124">
        <f>QTW56</f>
        <v>0</v>
      </c>
      <c r="QTX124" t="s">
        <v>180</v>
      </c>
      <c r="QTY124" t="s">
        <v>47</v>
      </c>
      <c r="QTZ124" t="s">
        <v>632</v>
      </c>
      <c r="QUA124" t="s">
        <v>262</v>
      </c>
      <c r="QUB124" t="s">
        <v>455</v>
      </c>
      <c r="QUC124">
        <f>QUC56</f>
        <v>0</v>
      </c>
      <c r="QUD124" t="s">
        <v>180</v>
      </c>
      <c r="QUE124" t="s">
        <v>47</v>
      </c>
      <c r="QUF124" t="s">
        <v>632</v>
      </c>
      <c r="QUG124" t="s">
        <v>262</v>
      </c>
      <c r="QUH124" t="s">
        <v>455</v>
      </c>
      <c r="QUI124">
        <f>QUI56</f>
        <v>0</v>
      </c>
      <c r="QUJ124" t="s">
        <v>180</v>
      </c>
      <c r="QUK124" t="s">
        <v>47</v>
      </c>
      <c r="QUL124" t="s">
        <v>632</v>
      </c>
      <c r="QUM124" t="s">
        <v>262</v>
      </c>
      <c r="QUN124" t="s">
        <v>455</v>
      </c>
      <c r="QUO124">
        <f>QUO56</f>
        <v>0</v>
      </c>
      <c r="QUP124" t="s">
        <v>180</v>
      </c>
      <c r="QUQ124" t="s">
        <v>47</v>
      </c>
      <c r="QUR124" t="s">
        <v>632</v>
      </c>
      <c r="QUS124" t="s">
        <v>262</v>
      </c>
      <c r="QUT124" t="s">
        <v>455</v>
      </c>
      <c r="QUU124">
        <f>QUU56</f>
        <v>0</v>
      </c>
      <c r="QUV124" t="s">
        <v>180</v>
      </c>
      <c r="QUW124" t="s">
        <v>47</v>
      </c>
      <c r="QUX124" t="s">
        <v>632</v>
      </c>
      <c r="QUY124" t="s">
        <v>262</v>
      </c>
      <c r="QUZ124" t="s">
        <v>455</v>
      </c>
      <c r="QVA124">
        <f>QVA56</f>
        <v>0</v>
      </c>
      <c r="QVB124" t="s">
        <v>180</v>
      </c>
      <c r="QVC124" t="s">
        <v>47</v>
      </c>
      <c r="QVD124" t="s">
        <v>632</v>
      </c>
      <c r="QVE124" t="s">
        <v>262</v>
      </c>
      <c r="QVF124" t="s">
        <v>455</v>
      </c>
      <c r="QVG124">
        <f>QVG56</f>
        <v>0</v>
      </c>
      <c r="QVH124" t="s">
        <v>180</v>
      </c>
      <c r="QVI124" t="s">
        <v>47</v>
      </c>
      <c r="QVJ124" t="s">
        <v>632</v>
      </c>
      <c r="QVK124" t="s">
        <v>262</v>
      </c>
      <c r="QVL124" t="s">
        <v>455</v>
      </c>
      <c r="QVM124">
        <f>QVM56</f>
        <v>0</v>
      </c>
      <c r="QVN124" t="s">
        <v>180</v>
      </c>
      <c r="QVO124" t="s">
        <v>47</v>
      </c>
      <c r="QVP124" t="s">
        <v>632</v>
      </c>
      <c r="QVQ124" t="s">
        <v>262</v>
      </c>
      <c r="QVR124" t="s">
        <v>455</v>
      </c>
      <c r="QVS124">
        <f>QVS56</f>
        <v>0</v>
      </c>
      <c r="QVT124" t="s">
        <v>180</v>
      </c>
      <c r="QVU124" t="s">
        <v>47</v>
      </c>
      <c r="QVV124" t="s">
        <v>632</v>
      </c>
      <c r="QVW124" t="s">
        <v>262</v>
      </c>
      <c r="QVX124" t="s">
        <v>455</v>
      </c>
      <c r="QVY124">
        <f>QVY56</f>
        <v>0</v>
      </c>
      <c r="QVZ124" t="s">
        <v>180</v>
      </c>
      <c r="QWA124" t="s">
        <v>47</v>
      </c>
      <c r="QWB124" t="s">
        <v>632</v>
      </c>
      <c r="QWC124" t="s">
        <v>262</v>
      </c>
      <c r="QWD124" t="s">
        <v>455</v>
      </c>
      <c r="QWE124">
        <f>QWE56</f>
        <v>0</v>
      </c>
      <c r="QWF124" t="s">
        <v>180</v>
      </c>
      <c r="QWG124" t="s">
        <v>47</v>
      </c>
      <c r="QWH124" t="s">
        <v>632</v>
      </c>
      <c r="QWI124" t="s">
        <v>262</v>
      </c>
      <c r="QWJ124" t="s">
        <v>455</v>
      </c>
      <c r="QWK124">
        <f>QWK56</f>
        <v>0</v>
      </c>
      <c r="QWL124" t="s">
        <v>180</v>
      </c>
      <c r="QWM124" t="s">
        <v>47</v>
      </c>
      <c r="QWN124" t="s">
        <v>632</v>
      </c>
      <c r="QWO124" t="s">
        <v>262</v>
      </c>
      <c r="QWP124" t="s">
        <v>455</v>
      </c>
      <c r="QWQ124">
        <f>QWQ56</f>
        <v>0</v>
      </c>
      <c r="QWR124" t="s">
        <v>180</v>
      </c>
      <c r="QWS124" t="s">
        <v>47</v>
      </c>
      <c r="QWT124" t="s">
        <v>632</v>
      </c>
      <c r="QWU124" t="s">
        <v>262</v>
      </c>
      <c r="QWV124" t="s">
        <v>455</v>
      </c>
      <c r="QWW124">
        <f>QWW56</f>
        <v>0</v>
      </c>
      <c r="QWX124" t="s">
        <v>180</v>
      </c>
      <c r="QWY124" t="s">
        <v>47</v>
      </c>
      <c r="QWZ124" t="s">
        <v>632</v>
      </c>
      <c r="QXA124" t="s">
        <v>262</v>
      </c>
      <c r="QXB124" t="s">
        <v>455</v>
      </c>
      <c r="QXC124">
        <f>QXC56</f>
        <v>0</v>
      </c>
      <c r="QXD124" t="s">
        <v>180</v>
      </c>
      <c r="QXE124" t="s">
        <v>47</v>
      </c>
      <c r="QXF124" t="s">
        <v>632</v>
      </c>
      <c r="QXG124" t="s">
        <v>262</v>
      </c>
      <c r="QXH124" t="s">
        <v>455</v>
      </c>
      <c r="QXI124">
        <f>QXI56</f>
        <v>0</v>
      </c>
      <c r="QXJ124" t="s">
        <v>180</v>
      </c>
      <c r="QXK124" t="s">
        <v>47</v>
      </c>
      <c r="QXL124" t="s">
        <v>632</v>
      </c>
      <c r="QXM124" t="s">
        <v>262</v>
      </c>
      <c r="QXN124" t="s">
        <v>455</v>
      </c>
      <c r="QXO124">
        <f>QXO56</f>
        <v>0</v>
      </c>
      <c r="QXP124" t="s">
        <v>180</v>
      </c>
      <c r="QXQ124" t="s">
        <v>47</v>
      </c>
      <c r="QXR124" t="s">
        <v>632</v>
      </c>
      <c r="QXS124" t="s">
        <v>262</v>
      </c>
      <c r="QXT124" t="s">
        <v>455</v>
      </c>
      <c r="QXU124">
        <f>QXU56</f>
        <v>0</v>
      </c>
      <c r="QXV124" t="s">
        <v>180</v>
      </c>
      <c r="QXW124" t="s">
        <v>47</v>
      </c>
      <c r="QXX124" t="s">
        <v>632</v>
      </c>
      <c r="QXY124" t="s">
        <v>262</v>
      </c>
      <c r="QXZ124" t="s">
        <v>455</v>
      </c>
      <c r="QYA124">
        <f>QYA56</f>
        <v>0</v>
      </c>
      <c r="QYB124" t="s">
        <v>180</v>
      </c>
      <c r="QYC124" t="s">
        <v>47</v>
      </c>
      <c r="QYD124" t="s">
        <v>632</v>
      </c>
      <c r="QYE124" t="s">
        <v>262</v>
      </c>
      <c r="QYF124" t="s">
        <v>455</v>
      </c>
      <c r="QYG124">
        <f>QYG56</f>
        <v>0</v>
      </c>
      <c r="QYH124" t="s">
        <v>180</v>
      </c>
      <c r="QYI124" t="s">
        <v>47</v>
      </c>
      <c r="QYJ124" t="s">
        <v>632</v>
      </c>
      <c r="QYK124" t="s">
        <v>262</v>
      </c>
      <c r="QYL124" t="s">
        <v>455</v>
      </c>
      <c r="QYM124">
        <f>QYM56</f>
        <v>0</v>
      </c>
      <c r="QYN124" t="s">
        <v>180</v>
      </c>
      <c r="QYO124" t="s">
        <v>47</v>
      </c>
      <c r="QYP124" t="s">
        <v>632</v>
      </c>
      <c r="QYQ124" t="s">
        <v>262</v>
      </c>
      <c r="QYR124" t="s">
        <v>455</v>
      </c>
      <c r="QYS124">
        <f>QYS56</f>
        <v>0</v>
      </c>
      <c r="QYT124" t="s">
        <v>180</v>
      </c>
      <c r="QYU124" t="s">
        <v>47</v>
      </c>
      <c r="QYV124" t="s">
        <v>632</v>
      </c>
      <c r="QYW124" t="s">
        <v>262</v>
      </c>
      <c r="QYX124" t="s">
        <v>455</v>
      </c>
      <c r="QYY124">
        <f>QYY56</f>
        <v>0</v>
      </c>
      <c r="QYZ124" t="s">
        <v>180</v>
      </c>
      <c r="QZA124" t="s">
        <v>47</v>
      </c>
      <c r="QZB124" t="s">
        <v>632</v>
      </c>
      <c r="QZC124" t="s">
        <v>262</v>
      </c>
      <c r="QZD124" t="s">
        <v>455</v>
      </c>
      <c r="QZE124">
        <f>QZE56</f>
        <v>0</v>
      </c>
      <c r="QZF124" t="s">
        <v>180</v>
      </c>
      <c r="QZG124" t="s">
        <v>47</v>
      </c>
      <c r="QZH124" t="s">
        <v>632</v>
      </c>
      <c r="QZI124" t="s">
        <v>262</v>
      </c>
      <c r="QZJ124" t="s">
        <v>455</v>
      </c>
      <c r="QZK124">
        <f>QZK56</f>
        <v>0</v>
      </c>
      <c r="QZL124" t="s">
        <v>180</v>
      </c>
      <c r="QZM124" t="s">
        <v>47</v>
      </c>
      <c r="QZN124" t="s">
        <v>632</v>
      </c>
      <c r="QZO124" t="s">
        <v>262</v>
      </c>
      <c r="QZP124" t="s">
        <v>455</v>
      </c>
      <c r="QZQ124">
        <f>QZQ56</f>
        <v>0</v>
      </c>
      <c r="QZR124" t="s">
        <v>180</v>
      </c>
      <c r="QZS124" t="s">
        <v>47</v>
      </c>
      <c r="QZT124" t="s">
        <v>632</v>
      </c>
      <c r="QZU124" t="s">
        <v>262</v>
      </c>
      <c r="QZV124" t="s">
        <v>455</v>
      </c>
      <c r="QZW124">
        <f>QZW56</f>
        <v>0</v>
      </c>
      <c r="QZX124" t="s">
        <v>180</v>
      </c>
      <c r="QZY124" t="s">
        <v>47</v>
      </c>
      <c r="QZZ124" t="s">
        <v>632</v>
      </c>
      <c r="RAA124" t="s">
        <v>262</v>
      </c>
      <c r="RAB124" t="s">
        <v>455</v>
      </c>
      <c r="RAC124">
        <f>RAC56</f>
        <v>0</v>
      </c>
      <c r="RAD124" t="s">
        <v>180</v>
      </c>
      <c r="RAE124" t="s">
        <v>47</v>
      </c>
      <c r="RAF124" t="s">
        <v>632</v>
      </c>
      <c r="RAG124" t="s">
        <v>262</v>
      </c>
      <c r="RAH124" t="s">
        <v>455</v>
      </c>
      <c r="RAI124">
        <f>RAI56</f>
        <v>0</v>
      </c>
      <c r="RAJ124" t="s">
        <v>180</v>
      </c>
      <c r="RAK124" t="s">
        <v>47</v>
      </c>
      <c r="RAL124" t="s">
        <v>632</v>
      </c>
      <c r="RAM124" t="s">
        <v>262</v>
      </c>
      <c r="RAN124" t="s">
        <v>455</v>
      </c>
      <c r="RAO124">
        <f>RAO56</f>
        <v>0</v>
      </c>
      <c r="RAP124" t="s">
        <v>180</v>
      </c>
      <c r="RAQ124" t="s">
        <v>47</v>
      </c>
      <c r="RAR124" t="s">
        <v>632</v>
      </c>
      <c r="RAS124" t="s">
        <v>262</v>
      </c>
      <c r="RAT124" t="s">
        <v>455</v>
      </c>
      <c r="RAU124">
        <f>RAU56</f>
        <v>0</v>
      </c>
      <c r="RAV124" t="s">
        <v>180</v>
      </c>
      <c r="RAW124" t="s">
        <v>47</v>
      </c>
      <c r="RAX124" t="s">
        <v>632</v>
      </c>
      <c r="RAY124" t="s">
        <v>262</v>
      </c>
      <c r="RAZ124" t="s">
        <v>455</v>
      </c>
      <c r="RBA124">
        <f>RBA56</f>
        <v>0</v>
      </c>
      <c r="RBB124" t="s">
        <v>180</v>
      </c>
      <c r="RBC124" t="s">
        <v>47</v>
      </c>
      <c r="RBD124" t="s">
        <v>632</v>
      </c>
      <c r="RBE124" t="s">
        <v>262</v>
      </c>
      <c r="RBF124" t="s">
        <v>455</v>
      </c>
      <c r="RBG124">
        <f>RBG56</f>
        <v>0</v>
      </c>
      <c r="RBH124" t="s">
        <v>180</v>
      </c>
      <c r="RBI124" t="s">
        <v>47</v>
      </c>
      <c r="RBJ124" t="s">
        <v>632</v>
      </c>
      <c r="RBK124" t="s">
        <v>262</v>
      </c>
      <c r="RBL124" t="s">
        <v>455</v>
      </c>
      <c r="RBM124">
        <f>RBM56</f>
        <v>0</v>
      </c>
      <c r="RBN124" t="s">
        <v>180</v>
      </c>
      <c r="RBO124" t="s">
        <v>47</v>
      </c>
      <c r="RBP124" t="s">
        <v>632</v>
      </c>
      <c r="RBQ124" t="s">
        <v>262</v>
      </c>
      <c r="RBR124" t="s">
        <v>455</v>
      </c>
      <c r="RBS124">
        <f>RBS56</f>
        <v>0</v>
      </c>
      <c r="RBT124" t="s">
        <v>180</v>
      </c>
      <c r="RBU124" t="s">
        <v>47</v>
      </c>
      <c r="RBV124" t="s">
        <v>632</v>
      </c>
      <c r="RBW124" t="s">
        <v>262</v>
      </c>
      <c r="RBX124" t="s">
        <v>455</v>
      </c>
      <c r="RBY124">
        <f>RBY56</f>
        <v>0</v>
      </c>
      <c r="RBZ124" t="s">
        <v>180</v>
      </c>
      <c r="RCA124" t="s">
        <v>47</v>
      </c>
      <c r="RCB124" t="s">
        <v>632</v>
      </c>
      <c r="RCC124" t="s">
        <v>262</v>
      </c>
      <c r="RCD124" t="s">
        <v>455</v>
      </c>
      <c r="RCE124">
        <f>RCE56</f>
        <v>0</v>
      </c>
      <c r="RCF124" t="s">
        <v>180</v>
      </c>
      <c r="RCG124" t="s">
        <v>47</v>
      </c>
      <c r="RCH124" t="s">
        <v>632</v>
      </c>
      <c r="RCI124" t="s">
        <v>262</v>
      </c>
      <c r="RCJ124" t="s">
        <v>455</v>
      </c>
      <c r="RCK124">
        <f>RCK56</f>
        <v>0</v>
      </c>
      <c r="RCL124" t="s">
        <v>180</v>
      </c>
      <c r="RCM124" t="s">
        <v>47</v>
      </c>
      <c r="RCN124" t="s">
        <v>632</v>
      </c>
      <c r="RCO124" t="s">
        <v>262</v>
      </c>
      <c r="RCP124" t="s">
        <v>455</v>
      </c>
      <c r="RCQ124">
        <f>RCQ56</f>
        <v>0</v>
      </c>
      <c r="RCR124" t="s">
        <v>180</v>
      </c>
      <c r="RCS124" t="s">
        <v>47</v>
      </c>
      <c r="RCT124" t="s">
        <v>632</v>
      </c>
      <c r="RCU124" t="s">
        <v>262</v>
      </c>
      <c r="RCV124" t="s">
        <v>455</v>
      </c>
      <c r="RCW124">
        <f>RCW56</f>
        <v>0</v>
      </c>
      <c r="RCX124" t="s">
        <v>180</v>
      </c>
      <c r="RCY124" t="s">
        <v>47</v>
      </c>
      <c r="RCZ124" t="s">
        <v>632</v>
      </c>
      <c r="RDA124" t="s">
        <v>262</v>
      </c>
      <c r="RDB124" t="s">
        <v>455</v>
      </c>
      <c r="RDC124">
        <f>RDC56</f>
        <v>0</v>
      </c>
      <c r="RDD124" t="s">
        <v>180</v>
      </c>
      <c r="RDE124" t="s">
        <v>47</v>
      </c>
      <c r="RDF124" t="s">
        <v>632</v>
      </c>
      <c r="RDG124" t="s">
        <v>262</v>
      </c>
      <c r="RDH124" t="s">
        <v>455</v>
      </c>
      <c r="RDI124">
        <f>RDI56</f>
        <v>0</v>
      </c>
      <c r="RDJ124" t="s">
        <v>180</v>
      </c>
      <c r="RDK124" t="s">
        <v>47</v>
      </c>
      <c r="RDL124" t="s">
        <v>632</v>
      </c>
      <c r="RDM124" t="s">
        <v>262</v>
      </c>
      <c r="RDN124" t="s">
        <v>455</v>
      </c>
      <c r="RDO124">
        <f>RDO56</f>
        <v>0</v>
      </c>
      <c r="RDP124" t="s">
        <v>180</v>
      </c>
      <c r="RDQ124" t="s">
        <v>47</v>
      </c>
      <c r="RDR124" t="s">
        <v>632</v>
      </c>
      <c r="RDS124" t="s">
        <v>262</v>
      </c>
      <c r="RDT124" t="s">
        <v>455</v>
      </c>
      <c r="RDU124">
        <f>RDU56</f>
        <v>0</v>
      </c>
      <c r="RDV124" t="s">
        <v>180</v>
      </c>
      <c r="RDW124" t="s">
        <v>47</v>
      </c>
      <c r="RDX124" t="s">
        <v>632</v>
      </c>
      <c r="RDY124" t="s">
        <v>262</v>
      </c>
      <c r="RDZ124" t="s">
        <v>455</v>
      </c>
      <c r="REA124">
        <f>REA56</f>
        <v>0</v>
      </c>
      <c r="REB124" t="s">
        <v>180</v>
      </c>
      <c r="REC124" t="s">
        <v>47</v>
      </c>
      <c r="RED124" t="s">
        <v>632</v>
      </c>
      <c r="REE124" t="s">
        <v>262</v>
      </c>
      <c r="REF124" t="s">
        <v>455</v>
      </c>
      <c r="REG124">
        <f>REG56</f>
        <v>0</v>
      </c>
      <c r="REH124" t="s">
        <v>180</v>
      </c>
      <c r="REI124" t="s">
        <v>47</v>
      </c>
      <c r="REJ124" t="s">
        <v>632</v>
      </c>
      <c r="REK124" t="s">
        <v>262</v>
      </c>
      <c r="REL124" t="s">
        <v>455</v>
      </c>
      <c r="REM124">
        <f>REM56</f>
        <v>0</v>
      </c>
      <c r="REN124" t="s">
        <v>180</v>
      </c>
      <c r="REO124" t="s">
        <v>47</v>
      </c>
      <c r="REP124" t="s">
        <v>632</v>
      </c>
      <c r="REQ124" t="s">
        <v>262</v>
      </c>
      <c r="RER124" t="s">
        <v>455</v>
      </c>
      <c r="RES124">
        <f>RES56</f>
        <v>0</v>
      </c>
      <c r="RET124" t="s">
        <v>180</v>
      </c>
      <c r="REU124" t="s">
        <v>47</v>
      </c>
      <c r="REV124" t="s">
        <v>632</v>
      </c>
      <c r="REW124" t="s">
        <v>262</v>
      </c>
      <c r="REX124" t="s">
        <v>455</v>
      </c>
      <c r="REY124">
        <f>REY56</f>
        <v>0</v>
      </c>
      <c r="REZ124" t="s">
        <v>180</v>
      </c>
      <c r="RFA124" t="s">
        <v>47</v>
      </c>
      <c r="RFB124" t="s">
        <v>632</v>
      </c>
      <c r="RFC124" t="s">
        <v>262</v>
      </c>
      <c r="RFD124" t="s">
        <v>455</v>
      </c>
      <c r="RFE124">
        <f>RFE56</f>
        <v>0</v>
      </c>
      <c r="RFF124" t="s">
        <v>180</v>
      </c>
      <c r="RFG124" t="s">
        <v>47</v>
      </c>
      <c r="RFH124" t="s">
        <v>632</v>
      </c>
      <c r="RFI124" t="s">
        <v>262</v>
      </c>
      <c r="RFJ124" t="s">
        <v>455</v>
      </c>
      <c r="RFK124">
        <f>RFK56</f>
        <v>0</v>
      </c>
      <c r="RFL124" t="s">
        <v>180</v>
      </c>
      <c r="RFM124" t="s">
        <v>47</v>
      </c>
      <c r="RFN124" t="s">
        <v>632</v>
      </c>
      <c r="RFO124" t="s">
        <v>262</v>
      </c>
      <c r="RFP124" t="s">
        <v>455</v>
      </c>
      <c r="RFQ124">
        <f>RFQ56</f>
        <v>0</v>
      </c>
      <c r="RFR124" t="s">
        <v>180</v>
      </c>
      <c r="RFS124" t="s">
        <v>47</v>
      </c>
      <c r="RFT124" t="s">
        <v>632</v>
      </c>
      <c r="RFU124" t="s">
        <v>262</v>
      </c>
      <c r="RFV124" t="s">
        <v>455</v>
      </c>
      <c r="RFW124">
        <f>RFW56</f>
        <v>0</v>
      </c>
      <c r="RFX124" t="s">
        <v>180</v>
      </c>
      <c r="RFY124" t="s">
        <v>47</v>
      </c>
      <c r="RFZ124" t="s">
        <v>632</v>
      </c>
      <c r="RGA124" t="s">
        <v>262</v>
      </c>
      <c r="RGB124" t="s">
        <v>455</v>
      </c>
      <c r="RGC124">
        <f>RGC56</f>
        <v>0</v>
      </c>
      <c r="RGD124" t="s">
        <v>180</v>
      </c>
      <c r="RGE124" t="s">
        <v>47</v>
      </c>
      <c r="RGF124" t="s">
        <v>632</v>
      </c>
      <c r="RGG124" t="s">
        <v>262</v>
      </c>
      <c r="RGH124" t="s">
        <v>455</v>
      </c>
      <c r="RGI124">
        <f>RGI56</f>
        <v>0</v>
      </c>
      <c r="RGJ124" t="s">
        <v>180</v>
      </c>
      <c r="RGK124" t="s">
        <v>47</v>
      </c>
      <c r="RGL124" t="s">
        <v>632</v>
      </c>
      <c r="RGM124" t="s">
        <v>262</v>
      </c>
      <c r="RGN124" t="s">
        <v>455</v>
      </c>
      <c r="RGO124">
        <f>RGO56</f>
        <v>0</v>
      </c>
      <c r="RGP124" t="s">
        <v>180</v>
      </c>
      <c r="RGQ124" t="s">
        <v>47</v>
      </c>
      <c r="RGR124" t="s">
        <v>632</v>
      </c>
      <c r="RGS124" t="s">
        <v>262</v>
      </c>
      <c r="RGT124" t="s">
        <v>455</v>
      </c>
      <c r="RGU124">
        <f>RGU56</f>
        <v>0</v>
      </c>
      <c r="RGV124" t="s">
        <v>180</v>
      </c>
      <c r="RGW124" t="s">
        <v>47</v>
      </c>
      <c r="RGX124" t="s">
        <v>632</v>
      </c>
      <c r="RGY124" t="s">
        <v>262</v>
      </c>
      <c r="RGZ124" t="s">
        <v>455</v>
      </c>
      <c r="RHA124">
        <f>RHA56</f>
        <v>0</v>
      </c>
      <c r="RHB124" t="s">
        <v>180</v>
      </c>
      <c r="RHC124" t="s">
        <v>47</v>
      </c>
      <c r="RHD124" t="s">
        <v>632</v>
      </c>
      <c r="RHE124" t="s">
        <v>262</v>
      </c>
      <c r="RHF124" t="s">
        <v>455</v>
      </c>
      <c r="RHG124">
        <f>RHG56</f>
        <v>0</v>
      </c>
      <c r="RHH124" t="s">
        <v>180</v>
      </c>
      <c r="RHI124" t="s">
        <v>47</v>
      </c>
      <c r="RHJ124" t="s">
        <v>632</v>
      </c>
      <c r="RHK124" t="s">
        <v>262</v>
      </c>
      <c r="RHL124" t="s">
        <v>455</v>
      </c>
      <c r="RHM124">
        <f>RHM56</f>
        <v>0</v>
      </c>
      <c r="RHN124" t="s">
        <v>180</v>
      </c>
      <c r="RHO124" t="s">
        <v>47</v>
      </c>
      <c r="RHP124" t="s">
        <v>632</v>
      </c>
      <c r="RHQ124" t="s">
        <v>262</v>
      </c>
      <c r="RHR124" t="s">
        <v>455</v>
      </c>
      <c r="RHS124">
        <f>RHS56</f>
        <v>0</v>
      </c>
      <c r="RHT124" t="s">
        <v>180</v>
      </c>
      <c r="RHU124" t="s">
        <v>47</v>
      </c>
      <c r="RHV124" t="s">
        <v>632</v>
      </c>
      <c r="RHW124" t="s">
        <v>262</v>
      </c>
      <c r="RHX124" t="s">
        <v>455</v>
      </c>
      <c r="RHY124">
        <f>RHY56</f>
        <v>0</v>
      </c>
      <c r="RHZ124" t="s">
        <v>180</v>
      </c>
      <c r="RIA124" t="s">
        <v>47</v>
      </c>
      <c r="RIB124" t="s">
        <v>632</v>
      </c>
      <c r="RIC124" t="s">
        <v>262</v>
      </c>
      <c r="RID124" t="s">
        <v>455</v>
      </c>
      <c r="RIE124">
        <f>RIE56</f>
        <v>0</v>
      </c>
      <c r="RIF124" t="s">
        <v>180</v>
      </c>
      <c r="RIG124" t="s">
        <v>47</v>
      </c>
      <c r="RIH124" t="s">
        <v>632</v>
      </c>
      <c r="RII124" t="s">
        <v>262</v>
      </c>
      <c r="RIJ124" t="s">
        <v>455</v>
      </c>
      <c r="RIK124">
        <f>RIK56</f>
        <v>0</v>
      </c>
      <c r="RIL124" t="s">
        <v>180</v>
      </c>
      <c r="RIM124" t="s">
        <v>47</v>
      </c>
      <c r="RIN124" t="s">
        <v>632</v>
      </c>
      <c r="RIO124" t="s">
        <v>262</v>
      </c>
      <c r="RIP124" t="s">
        <v>455</v>
      </c>
      <c r="RIQ124">
        <f>RIQ56</f>
        <v>0</v>
      </c>
      <c r="RIR124" t="s">
        <v>180</v>
      </c>
      <c r="RIS124" t="s">
        <v>47</v>
      </c>
      <c r="RIT124" t="s">
        <v>632</v>
      </c>
      <c r="RIU124" t="s">
        <v>262</v>
      </c>
      <c r="RIV124" t="s">
        <v>455</v>
      </c>
      <c r="RIW124">
        <f>RIW56</f>
        <v>0</v>
      </c>
      <c r="RIX124" t="s">
        <v>180</v>
      </c>
      <c r="RIY124" t="s">
        <v>47</v>
      </c>
      <c r="RIZ124" t="s">
        <v>632</v>
      </c>
      <c r="RJA124" t="s">
        <v>262</v>
      </c>
      <c r="RJB124" t="s">
        <v>455</v>
      </c>
      <c r="RJC124">
        <f>RJC56</f>
        <v>0</v>
      </c>
      <c r="RJD124" t="s">
        <v>180</v>
      </c>
      <c r="RJE124" t="s">
        <v>47</v>
      </c>
      <c r="RJF124" t="s">
        <v>632</v>
      </c>
      <c r="RJG124" t="s">
        <v>262</v>
      </c>
      <c r="RJH124" t="s">
        <v>455</v>
      </c>
      <c r="RJI124">
        <f>RJI56</f>
        <v>0</v>
      </c>
      <c r="RJJ124" t="s">
        <v>180</v>
      </c>
      <c r="RJK124" t="s">
        <v>47</v>
      </c>
      <c r="RJL124" t="s">
        <v>632</v>
      </c>
      <c r="RJM124" t="s">
        <v>262</v>
      </c>
      <c r="RJN124" t="s">
        <v>455</v>
      </c>
      <c r="RJO124">
        <f>RJO56</f>
        <v>0</v>
      </c>
      <c r="RJP124" t="s">
        <v>180</v>
      </c>
      <c r="RJQ124" t="s">
        <v>47</v>
      </c>
      <c r="RJR124" t="s">
        <v>632</v>
      </c>
      <c r="RJS124" t="s">
        <v>262</v>
      </c>
      <c r="RJT124" t="s">
        <v>455</v>
      </c>
      <c r="RJU124">
        <f>RJU56</f>
        <v>0</v>
      </c>
      <c r="RJV124" t="s">
        <v>180</v>
      </c>
      <c r="RJW124" t="s">
        <v>47</v>
      </c>
      <c r="RJX124" t="s">
        <v>632</v>
      </c>
      <c r="RJY124" t="s">
        <v>262</v>
      </c>
      <c r="RJZ124" t="s">
        <v>455</v>
      </c>
      <c r="RKA124">
        <f>RKA56</f>
        <v>0</v>
      </c>
      <c r="RKB124" t="s">
        <v>180</v>
      </c>
      <c r="RKC124" t="s">
        <v>47</v>
      </c>
      <c r="RKD124" t="s">
        <v>632</v>
      </c>
      <c r="RKE124" t="s">
        <v>262</v>
      </c>
      <c r="RKF124" t="s">
        <v>455</v>
      </c>
      <c r="RKG124">
        <f>RKG56</f>
        <v>0</v>
      </c>
      <c r="RKH124" t="s">
        <v>180</v>
      </c>
      <c r="RKI124" t="s">
        <v>47</v>
      </c>
      <c r="RKJ124" t="s">
        <v>632</v>
      </c>
      <c r="RKK124" t="s">
        <v>262</v>
      </c>
      <c r="RKL124" t="s">
        <v>455</v>
      </c>
      <c r="RKM124">
        <f>RKM56</f>
        <v>0</v>
      </c>
      <c r="RKN124" t="s">
        <v>180</v>
      </c>
      <c r="RKO124" t="s">
        <v>47</v>
      </c>
      <c r="RKP124" t="s">
        <v>632</v>
      </c>
      <c r="RKQ124" t="s">
        <v>262</v>
      </c>
      <c r="RKR124" t="s">
        <v>455</v>
      </c>
      <c r="RKS124">
        <f>RKS56</f>
        <v>0</v>
      </c>
      <c r="RKT124" t="s">
        <v>180</v>
      </c>
      <c r="RKU124" t="s">
        <v>47</v>
      </c>
      <c r="RKV124" t="s">
        <v>632</v>
      </c>
      <c r="RKW124" t="s">
        <v>262</v>
      </c>
      <c r="RKX124" t="s">
        <v>455</v>
      </c>
      <c r="RKY124">
        <f>RKY56</f>
        <v>0</v>
      </c>
      <c r="RKZ124" t="s">
        <v>180</v>
      </c>
      <c r="RLA124" t="s">
        <v>47</v>
      </c>
      <c r="RLB124" t="s">
        <v>632</v>
      </c>
      <c r="RLC124" t="s">
        <v>262</v>
      </c>
      <c r="RLD124" t="s">
        <v>455</v>
      </c>
      <c r="RLE124">
        <f>RLE56</f>
        <v>0</v>
      </c>
      <c r="RLF124" t="s">
        <v>180</v>
      </c>
      <c r="RLG124" t="s">
        <v>47</v>
      </c>
      <c r="RLH124" t="s">
        <v>632</v>
      </c>
      <c r="RLI124" t="s">
        <v>262</v>
      </c>
      <c r="RLJ124" t="s">
        <v>455</v>
      </c>
      <c r="RLK124">
        <f>RLK56</f>
        <v>0</v>
      </c>
      <c r="RLL124" t="s">
        <v>180</v>
      </c>
      <c r="RLM124" t="s">
        <v>47</v>
      </c>
      <c r="RLN124" t="s">
        <v>632</v>
      </c>
      <c r="RLO124" t="s">
        <v>262</v>
      </c>
      <c r="RLP124" t="s">
        <v>455</v>
      </c>
      <c r="RLQ124">
        <f>RLQ56</f>
        <v>0</v>
      </c>
      <c r="RLR124" t="s">
        <v>180</v>
      </c>
      <c r="RLS124" t="s">
        <v>47</v>
      </c>
      <c r="RLT124" t="s">
        <v>632</v>
      </c>
      <c r="RLU124" t="s">
        <v>262</v>
      </c>
      <c r="RLV124" t="s">
        <v>455</v>
      </c>
      <c r="RLW124">
        <f>RLW56</f>
        <v>0</v>
      </c>
      <c r="RLX124" t="s">
        <v>180</v>
      </c>
      <c r="RLY124" t="s">
        <v>47</v>
      </c>
      <c r="RLZ124" t="s">
        <v>632</v>
      </c>
      <c r="RMA124" t="s">
        <v>262</v>
      </c>
      <c r="RMB124" t="s">
        <v>455</v>
      </c>
      <c r="RMC124">
        <f>RMC56</f>
        <v>0</v>
      </c>
      <c r="RMD124" t="s">
        <v>180</v>
      </c>
      <c r="RME124" t="s">
        <v>47</v>
      </c>
      <c r="RMF124" t="s">
        <v>632</v>
      </c>
      <c r="RMG124" t="s">
        <v>262</v>
      </c>
      <c r="RMH124" t="s">
        <v>455</v>
      </c>
      <c r="RMI124">
        <f>RMI56</f>
        <v>0</v>
      </c>
      <c r="RMJ124" t="s">
        <v>180</v>
      </c>
      <c r="RMK124" t="s">
        <v>47</v>
      </c>
      <c r="RML124" t="s">
        <v>632</v>
      </c>
      <c r="RMM124" t="s">
        <v>262</v>
      </c>
      <c r="RMN124" t="s">
        <v>455</v>
      </c>
      <c r="RMO124">
        <f>RMO56</f>
        <v>0</v>
      </c>
      <c r="RMP124" t="s">
        <v>180</v>
      </c>
      <c r="RMQ124" t="s">
        <v>47</v>
      </c>
      <c r="RMR124" t="s">
        <v>632</v>
      </c>
      <c r="RMS124" t="s">
        <v>262</v>
      </c>
      <c r="RMT124" t="s">
        <v>455</v>
      </c>
      <c r="RMU124">
        <f>RMU56</f>
        <v>0</v>
      </c>
      <c r="RMV124" t="s">
        <v>180</v>
      </c>
      <c r="RMW124" t="s">
        <v>47</v>
      </c>
      <c r="RMX124" t="s">
        <v>632</v>
      </c>
      <c r="RMY124" t="s">
        <v>262</v>
      </c>
      <c r="RMZ124" t="s">
        <v>455</v>
      </c>
      <c r="RNA124">
        <f>RNA56</f>
        <v>0</v>
      </c>
      <c r="RNB124" t="s">
        <v>180</v>
      </c>
      <c r="RNC124" t="s">
        <v>47</v>
      </c>
      <c r="RND124" t="s">
        <v>632</v>
      </c>
      <c r="RNE124" t="s">
        <v>262</v>
      </c>
      <c r="RNF124" t="s">
        <v>455</v>
      </c>
      <c r="RNG124">
        <f>RNG56</f>
        <v>0</v>
      </c>
      <c r="RNH124" t="s">
        <v>180</v>
      </c>
      <c r="RNI124" t="s">
        <v>47</v>
      </c>
      <c r="RNJ124" t="s">
        <v>632</v>
      </c>
      <c r="RNK124" t="s">
        <v>262</v>
      </c>
      <c r="RNL124" t="s">
        <v>455</v>
      </c>
      <c r="RNM124">
        <f>RNM56</f>
        <v>0</v>
      </c>
      <c r="RNN124" t="s">
        <v>180</v>
      </c>
      <c r="RNO124" t="s">
        <v>47</v>
      </c>
      <c r="RNP124" t="s">
        <v>632</v>
      </c>
      <c r="RNQ124" t="s">
        <v>262</v>
      </c>
      <c r="RNR124" t="s">
        <v>455</v>
      </c>
      <c r="RNS124">
        <f>RNS56</f>
        <v>0</v>
      </c>
      <c r="RNT124" t="s">
        <v>180</v>
      </c>
      <c r="RNU124" t="s">
        <v>47</v>
      </c>
      <c r="RNV124" t="s">
        <v>632</v>
      </c>
      <c r="RNW124" t="s">
        <v>262</v>
      </c>
      <c r="RNX124" t="s">
        <v>455</v>
      </c>
      <c r="RNY124">
        <f>RNY56</f>
        <v>0</v>
      </c>
      <c r="RNZ124" t="s">
        <v>180</v>
      </c>
      <c r="ROA124" t="s">
        <v>47</v>
      </c>
      <c r="ROB124" t="s">
        <v>632</v>
      </c>
      <c r="ROC124" t="s">
        <v>262</v>
      </c>
      <c r="ROD124" t="s">
        <v>455</v>
      </c>
      <c r="ROE124">
        <f>ROE56</f>
        <v>0</v>
      </c>
      <c r="ROF124" t="s">
        <v>180</v>
      </c>
      <c r="ROG124" t="s">
        <v>47</v>
      </c>
      <c r="ROH124" t="s">
        <v>632</v>
      </c>
      <c r="ROI124" t="s">
        <v>262</v>
      </c>
      <c r="ROJ124" t="s">
        <v>455</v>
      </c>
      <c r="ROK124">
        <f>ROK56</f>
        <v>0</v>
      </c>
      <c r="ROL124" t="s">
        <v>180</v>
      </c>
      <c r="ROM124" t="s">
        <v>47</v>
      </c>
      <c r="RON124" t="s">
        <v>632</v>
      </c>
      <c r="ROO124" t="s">
        <v>262</v>
      </c>
      <c r="ROP124" t="s">
        <v>455</v>
      </c>
      <c r="ROQ124">
        <f>ROQ56</f>
        <v>0</v>
      </c>
      <c r="ROR124" t="s">
        <v>180</v>
      </c>
      <c r="ROS124" t="s">
        <v>47</v>
      </c>
      <c r="ROT124" t="s">
        <v>632</v>
      </c>
      <c r="ROU124" t="s">
        <v>262</v>
      </c>
      <c r="ROV124" t="s">
        <v>455</v>
      </c>
      <c r="ROW124">
        <f>ROW56</f>
        <v>0</v>
      </c>
      <c r="ROX124" t="s">
        <v>180</v>
      </c>
      <c r="ROY124" t="s">
        <v>47</v>
      </c>
      <c r="ROZ124" t="s">
        <v>632</v>
      </c>
      <c r="RPA124" t="s">
        <v>262</v>
      </c>
      <c r="RPB124" t="s">
        <v>455</v>
      </c>
      <c r="RPC124">
        <f>RPC56</f>
        <v>0</v>
      </c>
      <c r="RPD124" t="s">
        <v>180</v>
      </c>
      <c r="RPE124" t="s">
        <v>47</v>
      </c>
      <c r="RPF124" t="s">
        <v>632</v>
      </c>
      <c r="RPG124" t="s">
        <v>262</v>
      </c>
      <c r="RPH124" t="s">
        <v>455</v>
      </c>
      <c r="RPI124">
        <f>RPI56</f>
        <v>0</v>
      </c>
      <c r="RPJ124" t="s">
        <v>180</v>
      </c>
      <c r="RPK124" t="s">
        <v>47</v>
      </c>
      <c r="RPL124" t="s">
        <v>632</v>
      </c>
      <c r="RPM124" t="s">
        <v>262</v>
      </c>
      <c r="RPN124" t="s">
        <v>455</v>
      </c>
      <c r="RPO124">
        <f>RPO56</f>
        <v>0</v>
      </c>
      <c r="RPP124" t="s">
        <v>180</v>
      </c>
      <c r="RPQ124" t="s">
        <v>47</v>
      </c>
      <c r="RPR124" t="s">
        <v>632</v>
      </c>
      <c r="RPS124" t="s">
        <v>262</v>
      </c>
      <c r="RPT124" t="s">
        <v>455</v>
      </c>
      <c r="RPU124">
        <f>RPU56</f>
        <v>0</v>
      </c>
      <c r="RPV124" t="s">
        <v>180</v>
      </c>
      <c r="RPW124" t="s">
        <v>47</v>
      </c>
      <c r="RPX124" t="s">
        <v>632</v>
      </c>
      <c r="RPY124" t="s">
        <v>262</v>
      </c>
      <c r="RPZ124" t="s">
        <v>455</v>
      </c>
      <c r="RQA124">
        <f>RQA56</f>
        <v>0</v>
      </c>
      <c r="RQB124" t="s">
        <v>180</v>
      </c>
      <c r="RQC124" t="s">
        <v>47</v>
      </c>
      <c r="RQD124" t="s">
        <v>632</v>
      </c>
      <c r="RQE124" t="s">
        <v>262</v>
      </c>
      <c r="RQF124" t="s">
        <v>455</v>
      </c>
      <c r="RQG124">
        <f>RQG56</f>
        <v>0</v>
      </c>
      <c r="RQH124" t="s">
        <v>180</v>
      </c>
      <c r="RQI124" t="s">
        <v>47</v>
      </c>
      <c r="RQJ124" t="s">
        <v>632</v>
      </c>
      <c r="RQK124" t="s">
        <v>262</v>
      </c>
      <c r="RQL124" t="s">
        <v>455</v>
      </c>
      <c r="RQM124">
        <f>RQM56</f>
        <v>0</v>
      </c>
      <c r="RQN124" t="s">
        <v>180</v>
      </c>
      <c r="RQO124" t="s">
        <v>47</v>
      </c>
      <c r="RQP124" t="s">
        <v>632</v>
      </c>
      <c r="RQQ124" t="s">
        <v>262</v>
      </c>
      <c r="RQR124" t="s">
        <v>455</v>
      </c>
      <c r="RQS124">
        <f>RQS56</f>
        <v>0</v>
      </c>
      <c r="RQT124" t="s">
        <v>180</v>
      </c>
      <c r="RQU124" t="s">
        <v>47</v>
      </c>
      <c r="RQV124" t="s">
        <v>632</v>
      </c>
      <c r="RQW124" t="s">
        <v>262</v>
      </c>
      <c r="RQX124" t="s">
        <v>455</v>
      </c>
      <c r="RQY124">
        <f>RQY56</f>
        <v>0</v>
      </c>
      <c r="RQZ124" t="s">
        <v>180</v>
      </c>
      <c r="RRA124" t="s">
        <v>47</v>
      </c>
      <c r="RRB124" t="s">
        <v>632</v>
      </c>
      <c r="RRC124" t="s">
        <v>262</v>
      </c>
      <c r="RRD124" t="s">
        <v>455</v>
      </c>
      <c r="RRE124">
        <f>RRE56</f>
        <v>0</v>
      </c>
      <c r="RRF124" t="s">
        <v>180</v>
      </c>
      <c r="RRG124" t="s">
        <v>47</v>
      </c>
      <c r="RRH124" t="s">
        <v>632</v>
      </c>
      <c r="RRI124" t="s">
        <v>262</v>
      </c>
      <c r="RRJ124" t="s">
        <v>455</v>
      </c>
      <c r="RRK124">
        <f>RRK56</f>
        <v>0</v>
      </c>
      <c r="RRL124" t="s">
        <v>180</v>
      </c>
      <c r="RRM124" t="s">
        <v>47</v>
      </c>
      <c r="RRN124" t="s">
        <v>632</v>
      </c>
      <c r="RRO124" t="s">
        <v>262</v>
      </c>
      <c r="RRP124" t="s">
        <v>455</v>
      </c>
      <c r="RRQ124">
        <f>RRQ56</f>
        <v>0</v>
      </c>
      <c r="RRR124" t="s">
        <v>180</v>
      </c>
      <c r="RRS124" t="s">
        <v>47</v>
      </c>
      <c r="RRT124" t="s">
        <v>632</v>
      </c>
      <c r="RRU124" t="s">
        <v>262</v>
      </c>
      <c r="RRV124" t="s">
        <v>455</v>
      </c>
      <c r="RRW124">
        <f>RRW56</f>
        <v>0</v>
      </c>
      <c r="RRX124" t="s">
        <v>180</v>
      </c>
      <c r="RRY124" t="s">
        <v>47</v>
      </c>
      <c r="RRZ124" t="s">
        <v>632</v>
      </c>
      <c r="RSA124" t="s">
        <v>262</v>
      </c>
      <c r="RSB124" t="s">
        <v>455</v>
      </c>
      <c r="RSC124">
        <f>RSC56</f>
        <v>0</v>
      </c>
      <c r="RSD124" t="s">
        <v>180</v>
      </c>
      <c r="RSE124" t="s">
        <v>47</v>
      </c>
      <c r="RSF124" t="s">
        <v>632</v>
      </c>
      <c r="RSG124" t="s">
        <v>262</v>
      </c>
      <c r="RSH124" t="s">
        <v>455</v>
      </c>
      <c r="RSI124">
        <f>RSI56</f>
        <v>0</v>
      </c>
      <c r="RSJ124" t="s">
        <v>180</v>
      </c>
      <c r="RSK124" t="s">
        <v>47</v>
      </c>
      <c r="RSL124" t="s">
        <v>632</v>
      </c>
      <c r="RSM124" t="s">
        <v>262</v>
      </c>
      <c r="RSN124" t="s">
        <v>455</v>
      </c>
      <c r="RSO124">
        <f>RSO56</f>
        <v>0</v>
      </c>
      <c r="RSP124" t="s">
        <v>180</v>
      </c>
      <c r="RSQ124" t="s">
        <v>47</v>
      </c>
      <c r="RSR124" t="s">
        <v>632</v>
      </c>
      <c r="RSS124" t="s">
        <v>262</v>
      </c>
      <c r="RST124" t="s">
        <v>455</v>
      </c>
      <c r="RSU124">
        <f>RSU56</f>
        <v>0</v>
      </c>
      <c r="RSV124" t="s">
        <v>180</v>
      </c>
      <c r="RSW124" t="s">
        <v>47</v>
      </c>
      <c r="RSX124" t="s">
        <v>632</v>
      </c>
      <c r="RSY124" t="s">
        <v>262</v>
      </c>
      <c r="RSZ124" t="s">
        <v>455</v>
      </c>
      <c r="RTA124">
        <f>RTA56</f>
        <v>0</v>
      </c>
      <c r="RTB124" t="s">
        <v>180</v>
      </c>
      <c r="RTC124" t="s">
        <v>47</v>
      </c>
      <c r="RTD124" t="s">
        <v>632</v>
      </c>
      <c r="RTE124" t="s">
        <v>262</v>
      </c>
      <c r="RTF124" t="s">
        <v>455</v>
      </c>
      <c r="RTG124">
        <f>RTG56</f>
        <v>0</v>
      </c>
      <c r="RTH124" t="s">
        <v>180</v>
      </c>
      <c r="RTI124" t="s">
        <v>47</v>
      </c>
      <c r="RTJ124" t="s">
        <v>632</v>
      </c>
      <c r="RTK124" t="s">
        <v>262</v>
      </c>
      <c r="RTL124" t="s">
        <v>455</v>
      </c>
      <c r="RTM124">
        <f>RTM56</f>
        <v>0</v>
      </c>
      <c r="RTN124" t="s">
        <v>180</v>
      </c>
      <c r="RTO124" t="s">
        <v>47</v>
      </c>
      <c r="RTP124" t="s">
        <v>632</v>
      </c>
      <c r="RTQ124" t="s">
        <v>262</v>
      </c>
      <c r="RTR124" t="s">
        <v>455</v>
      </c>
      <c r="RTS124">
        <f>RTS56</f>
        <v>0</v>
      </c>
      <c r="RTT124" t="s">
        <v>180</v>
      </c>
      <c r="RTU124" t="s">
        <v>47</v>
      </c>
      <c r="RTV124" t="s">
        <v>632</v>
      </c>
      <c r="RTW124" t="s">
        <v>262</v>
      </c>
      <c r="RTX124" t="s">
        <v>455</v>
      </c>
      <c r="RTY124">
        <f>RTY56</f>
        <v>0</v>
      </c>
      <c r="RTZ124" t="s">
        <v>180</v>
      </c>
      <c r="RUA124" t="s">
        <v>47</v>
      </c>
      <c r="RUB124" t="s">
        <v>632</v>
      </c>
      <c r="RUC124" t="s">
        <v>262</v>
      </c>
      <c r="RUD124" t="s">
        <v>455</v>
      </c>
      <c r="RUE124">
        <f>RUE56</f>
        <v>0</v>
      </c>
      <c r="RUF124" t="s">
        <v>180</v>
      </c>
      <c r="RUG124" t="s">
        <v>47</v>
      </c>
      <c r="RUH124" t="s">
        <v>632</v>
      </c>
      <c r="RUI124" t="s">
        <v>262</v>
      </c>
      <c r="RUJ124" t="s">
        <v>455</v>
      </c>
      <c r="RUK124">
        <f>RUK56</f>
        <v>0</v>
      </c>
      <c r="RUL124" t="s">
        <v>180</v>
      </c>
      <c r="RUM124" t="s">
        <v>47</v>
      </c>
      <c r="RUN124" t="s">
        <v>632</v>
      </c>
      <c r="RUO124" t="s">
        <v>262</v>
      </c>
      <c r="RUP124" t="s">
        <v>455</v>
      </c>
      <c r="RUQ124">
        <f>RUQ56</f>
        <v>0</v>
      </c>
      <c r="RUR124" t="s">
        <v>180</v>
      </c>
      <c r="RUS124" t="s">
        <v>47</v>
      </c>
      <c r="RUT124" t="s">
        <v>632</v>
      </c>
      <c r="RUU124" t="s">
        <v>262</v>
      </c>
      <c r="RUV124" t="s">
        <v>455</v>
      </c>
      <c r="RUW124">
        <f>RUW56</f>
        <v>0</v>
      </c>
      <c r="RUX124" t="s">
        <v>180</v>
      </c>
      <c r="RUY124" t="s">
        <v>47</v>
      </c>
      <c r="RUZ124" t="s">
        <v>632</v>
      </c>
      <c r="RVA124" t="s">
        <v>262</v>
      </c>
      <c r="RVB124" t="s">
        <v>455</v>
      </c>
      <c r="RVC124">
        <f>RVC56</f>
        <v>0</v>
      </c>
      <c r="RVD124" t="s">
        <v>180</v>
      </c>
      <c r="RVE124" t="s">
        <v>47</v>
      </c>
      <c r="RVF124" t="s">
        <v>632</v>
      </c>
      <c r="RVG124" t="s">
        <v>262</v>
      </c>
      <c r="RVH124" t="s">
        <v>455</v>
      </c>
      <c r="RVI124">
        <f>RVI56</f>
        <v>0</v>
      </c>
      <c r="RVJ124" t="s">
        <v>180</v>
      </c>
      <c r="RVK124" t="s">
        <v>47</v>
      </c>
      <c r="RVL124" t="s">
        <v>632</v>
      </c>
      <c r="RVM124" t="s">
        <v>262</v>
      </c>
      <c r="RVN124" t="s">
        <v>455</v>
      </c>
      <c r="RVO124">
        <f>RVO56</f>
        <v>0</v>
      </c>
      <c r="RVP124" t="s">
        <v>180</v>
      </c>
      <c r="RVQ124" t="s">
        <v>47</v>
      </c>
      <c r="RVR124" t="s">
        <v>632</v>
      </c>
      <c r="RVS124" t="s">
        <v>262</v>
      </c>
      <c r="RVT124" t="s">
        <v>455</v>
      </c>
      <c r="RVU124">
        <f>RVU56</f>
        <v>0</v>
      </c>
      <c r="RVV124" t="s">
        <v>180</v>
      </c>
      <c r="RVW124" t="s">
        <v>47</v>
      </c>
      <c r="RVX124" t="s">
        <v>632</v>
      </c>
      <c r="RVY124" t="s">
        <v>262</v>
      </c>
      <c r="RVZ124" t="s">
        <v>455</v>
      </c>
      <c r="RWA124">
        <f>RWA56</f>
        <v>0</v>
      </c>
      <c r="RWB124" t="s">
        <v>180</v>
      </c>
      <c r="RWC124" t="s">
        <v>47</v>
      </c>
      <c r="RWD124" t="s">
        <v>632</v>
      </c>
      <c r="RWE124" t="s">
        <v>262</v>
      </c>
      <c r="RWF124" t="s">
        <v>455</v>
      </c>
      <c r="RWG124">
        <f>RWG56</f>
        <v>0</v>
      </c>
      <c r="RWH124" t="s">
        <v>180</v>
      </c>
      <c r="RWI124" t="s">
        <v>47</v>
      </c>
      <c r="RWJ124" t="s">
        <v>632</v>
      </c>
      <c r="RWK124" t="s">
        <v>262</v>
      </c>
      <c r="RWL124" t="s">
        <v>455</v>
      </c>
      <c r="RWM124">
        <f>RWM56</f>
        <v>0</v>
      </c>
      <c r="RWN124" t="s">
        <v>180</v>
      </c>
      <c r="RWO124" t="s">
        <v>47</v>
      </c>
      <c r="RWP124" t="s">
        <v>632</v>
      </c>
      <c r="RWQ124" t="s">
        <v>262</v>
      </c>
      <c r="RWR124" t="s">
        <v>455</v>
      </c>
      <c r="RWS124">
        <f>RWS56</f>
        <v>0</v>
      </c>
      <c r="RWT124" t="s">
        <v>180</v>
      </c>
      <c r="RWU124" t="s">
        <v>47</v>
      </c>
      <c r="RWV124" t="s">
        <v>632</v>
      </c>
      <c r="RWW124" t="s">
        <v>262</v>
      </c>
      <c r="RWX124" t="s">
        <v>455</v>
      </c>
      <c r="RWY124">
        <f>RWY56</f>
        <v>0</v>
      </c>
      <c r="RWZ124" t="s">
        <v>180</v>
      </c>
      <c r="RXA124" t="s">
        <v>47</v>
      </c>
      <c r="RXB124" t="s">
        <v>632</v>
      </c>
      <c r="RXC124" t="s">
        <v>262</v>
      </c>
      <c r="RXD124" t="s">
        <v>455</v>
      </c>
      <c r="RXE124">
        <f>RXE56</f>
        <v>0</v>
      </c>
      <c r="RXF124" t="s">
        <v>180</v>
      </c>
      <c r="RXG124" t="s">
        <v>47</v>
      </c>
      <c r="RXH124" t="s">
        <v>632</v>
      </c>
      <c r="RXI124" t="s">
        <v>262</v>
      </c>
      <c r="RXJ124" t="s">
        <v>455</v>
      </c>
      <c r="RXK124">
        <f>RXK56</f>
        <v>0</v>
      </c>
      <c r="RXL124" t="s">
        <v>180</v>
      </c>
      <c r="RXM124" t="s">
        <v>47</v>
      </c>
      <c r="RXN124" t="s">
        <v>632</v>
      </c>
      <c r="RXO124" t="s">
        <v>262</v>
      </c>
      <c r="RXP124" t="s">
        <v>455</v>
      </c>
      <c r="RXQ124">
        <f>RXQ56</f>
        <v>0</v>
      </c>
      <c r="RXR124" t="s">
        <v>180</v>
      </c>
      <c r="RXS124" t="s">
        <v>47</v>
      </c>
      <c r="RXT124" t="s">
        <v>632</v>
      </c>
      <c r="RXU124" t="s">
        <v>262</v>
      </c>
      <c r="RXV124" t="s">
        <v>455</v>
      </c>
      <c r="RXW124">
        <f>RXW56</f>
        <v>0</v>
      </c>
      <c r="RXX124" t="s">
        <v>180</v>
      </c>
      <c r="RXY124" t="s">
        <v>47</v>
      </c>
      <c r="RXZ124" t="s">
        <v>632</v>
      </c>
      <c r="RYA124" t="s">
        <v>262</v>
      </c>
      <c r="RYB124" t="s">
        <v>455</v>
      </c>
      <c r="RYC124">
        <f>RYC56</f>
        <v>0</v>
      </c>
      <c r="RYD124" t="s">
        <v>180</v>
      </c>
      <c r="RYE124" t="s">
        <v>47</v>
      </c>
      <c r="RYF124" t="s">
        <v>632</v>
      </c>
      <c r="RYG124" t="s">
        <v>262</v>
      </c>
      <c r="RYH124" t="s">
        <v>455</v>
      </c>
      <c r="RYI124">
        <f>RYI56</f>
        <v>0</v>
      </c>
      <c r="RYJ124" t="s">
        <v>180</v>
      </c>
      <c r="RYK124" t="s">
        <v>47</v>
      </c>
      <c r="RYL124" t="s">
        <v>632</v>
      </c>
      <c r="RYM124" t="s">
        <v>262</v>
      </c>
      <c r="RYN124" t="s">
        <v>455</v>
      </c>
      <c r="RYO124">
        <f>RYO56</f>
        <v>0</v>
      </c>
      <c r="RYP124" t="s">
        <v>180</v>
      </c>
      <c r="RYQ124" t="s">
        <v>47</v>
      </c>
      <c r="RYR124" t="s">
        <v>632</v>
      </c>
      <c r="RYS124" t="s">
        <v>262</v>
      </c>
      <c r="RYT124" t="s">
        <v>455</v>
      </c>
      <c r="RYU124">
        <f>RYU56</f>
        <v>0</v>
      </c>
      <c r="RYV124" t="s">
        <v>180</v>
      </c>
      <c r="RYW124" t="s">
        <v>47</v>
      </c>
      <c r="RYX124" t="s">
        <v>632</v>
      </c>
      <c r="RYY124" t="s">
        <v>262</v>
      </c>
      <c r="RYZ124" t="s">
        <v>455</v>
      </c>
      <c r="RZA124">
        <f>RZA56</f>
        <v>0</v>
      </c>
      <c r="RZB124" t="s">
        <v>180</v>
      </c>
      <c r="RZC124" t="s">
        <v>47</v>
      </c>
      <c r="RZD124" t="s">
        <v>632</v>
      </c>
      <c r="RZE124" t="s">
        <v>262</v>
      </c>
      <c r="RZF124" t="s">
        <v>455</v>
      </c>
      <c r="RZG124">
        <f>RZG56</f>
        <v>0</v>
      </c>
      <c r="RZH124" t="s">
        <v>180</v>
      </c>
      <c r="RZI124" t="s">
        <v>47</v>
      </c>
      <c r="RZJ124" t="s">
        <v>632</v>
      </c>
      <c r="RZK124" t="s">
        <v>262</v>
      </c>
      <c r="RZL124" t="s">
        <v>455</v>
      </c>
      <c r="RZM124">
        <f>RZM56</f>
        <v>0</v>
      </c>
      <c r="RZN124" t="s">
        <v>180</v>
      </c>
      <c r="RZO124" t="s">
        <v>47</v>
      </c>
      <c r="RZP124" t="s">
        <v>632</v>
      </c>
      <c r="RZQ124" t="s">
        <v>262</v>
      </c>
      <c r="RZR124" t="s">
        <v>455</v>
      </c>
      <c r="RZS124">
        <f>RZS56</f>
        <v>0</v>
      </c>
      <c r="RZT124" t="s">
        <v>180</v>
      </c>
      <c r="RZU124" t="s">
        <v>47</v>
      </c>
      <c r="RZV124" t="s">
        <v>632</v>
      </c>
      <c r="RZW124" t="s">
        <v>262</v>
      </c>
      <c r="RZX124" t="s">
        <v>455</v>
      </c>
      <c r="RZY124">
        <f>RZY56</f>
        <v>0</v>
      </c>
      <c r="RZZ124" t="s">
        <v>180</v>
      </c>
      <c r="SAA124" t="s">
        <v>47</v>
      </c>
      <c r="SAB124" t="s">
        <v>632</v>
      </c>
      <c r="SAC124" t="s">
        <v>262</v>
      </c>
      <c r="SAD124" t="s">
        <v>455</v>
      </c>
      <c r="SAE124">
        <f>SAE56</f>
        <v>0</v>
      </c>
      <c r="SAF124" t="s">
        <v>180</v>
      </c>
      <c r="SAG124" t="s">
        <v>47</v>
      </c>
      <c r="SAH124" t="s">
        <v>632</v>
      </c>
      <c r="SAI124" t="s">
        <v>262</v>
      </c>
      <c r="SAJ124" t="s">
        <v>455</v>
      </c>
      <c r="SAK124">
        <f>SAK56</f>
        <v>0</v>
      </c>
      <c r="SAL124" t="s">
        <v>180</v>
      </c>
      <c r="SAM124" t="s">
        <v>47</v>
      </c>
      <c r="SAN124" t="s">
        <v>632</v>
      </c>
      <c r="SAO124" t="s">
        <v>262</v>
      </c>
      <c r="SAP124" t="s">
        <v>455</v>
      </c>
      <c r="SAQ124">
        <f>SAQ56</f>
        <v>0</v>
      </c>
      <c r="SAR124" t="s">
        <v>180</v>
      </c>
      <c r="SAS124" t="s">
        <v>47</v>
      </c>
      <c r="SAT124" t="s">
        <v>632</v>
      </c>
      <c r="SAU124" t="s">
        <v>262</v>
      </c>
      <c r="SAV124" t="s">
        <v>455</v>
      </c>
      <c r="SAW124">
        <f>SAW56</f>
        <v>0</v>
      </c>
      <c r="SAX124" t="s">
        <v>180</v>
      </c>
      <c r="SAY124" t="s">
        <v>47</v>
      </c>
      <c r="SAZ124" t="s">
        <v>632</v>
      </c>
      <c r="SBA124" t="s">
        <v>262</v>
      </c>
      <c r="SBB124" t="s">
        <v>455</v>
      </c>
      <c r="SBC124">
        <f>SBC56</f>
        <v>0</v>
      </c>
      <c r="SBD124" t="s">
        <v>180</v>
      </c>
      <c r="SBE124" t="s">
        <v>47</v>
      </c>
      <c r="SBF124" t="s">
        <v>632</v>
      </c>
      <c r="SBG124" t="s">
        <v>262</v>
      </c>
      <c r="SBH124" t="s">
        <v>455</v>
      </c>
      <c r="SBI124">
        <f>SBI56</f>
        <v>0</v>
      </c>
      <c r="SBJ124" t="s">
        <v>180</v>
      </c>
      <c r="SBK124" t="s">
        <v>47</v>
      </c>
      <c r="SBL124" t="s">
        <v>632</v>
      </c>
      <c r="SBM124" t="s">
        <v>262</v>
      </c>
      <c r="SBN124" t="s">
        <v>455</v>
      </c>
      <c r="SBO124">
        <f>SBO56</f>
        <v>0</v>
      </c>
      <c r="SBP124" t="s">
        <v>180</v>
      </c>
      <c r="SBQ124" t="s">
        <v>47</v>
      </c>
      <c r="SBR124" t="s">
        <v>632</v>
      </c>
      <c r="SBS124" t="s">
        <v>262</v>
      </c>
      <c r="SBT124" t="s">
        <v>455</v>
      </c>
      <c r="SBU124">
        <f>SBU56</f>
        <v>0</v>
      </c>
      <c r="SBV124" t="s">
        <v>180</v>
      </c>
      <c r="SBW124" t="s">
        <v>47</v>
      </c>
      <c r="SBX124" t="s">
        <v>632</v>
      </c>
      <c r="SBY124" t="s">
        <v>262</v>
      </c>
      <c r="SBZ124" t="s">
        <v>455</v>
      </c>
      <c r="SCA124">
        <f>SCA56</f>
        <v>0</v>
      </c>
      <c r="SCB124" t="s">
        <v>180</v>
      </c>
      <c r="SCC124" t="s">
        <v>47</v>
      </c>
      <c r="SCD124" t="s">
        <v>632</v>
      </c>
      <c r="SCE124" t="s">
        <v>262</v>
      </c>
      <c r="SCF124" t="s">
        <v>455</v>
      </c>
      <c r="SCG124">
        <f>SCG56</f>
        <v>0</v>
      </c>
      <c r="SCH124" t="s">
        <v>180</v>
      </c>
      <c r="SCI124" t="s">
        <v>47</v>
      </c>
      <c r="SCJ124" t="s">
        <v>632</v>
      </c>
      <c r="SCK124" t="s">
        <v>262</v>
      </c>
      <c r="SCL124" t="s">
        <v>455</v>
      </c>
      <c r="SCM124">
        <f>SCM56</f>
        <v>0</v>
      </c>
      <c r="SCN124" t="s">
        <v>180</v>
      </c>
      <c r="SCO124" t="s">
        <v>47</v>
      </c>
      <c r="SCP124" t="s">
        <v>632</v>
      </c>
      <c r="SCQ124" t="s">
        <v>262</v>
      </c>
      <c r="SCR124" t="s">
        <v>455</v>
      </c>
      <c r="SCS124">
        <f>SCS56</f>
        <v>0</v>
      </c>
      <c r="SCT124" t="s">
        <v>180</v>
      </c>
      <c r="SCU124" t="s">
        <v>47</v>
      </c>
      <c r="SCV124" t="s">
        <v>632</v>
      </c>
      <c r="SCW124" t="s">
        <v>262</v>
      </c>
      <c r="SCX124" t="s">
        <v>455</v>
      </c>
      <c r="SCY124">
        <f>SCY56</f>
        <v>0</v>
      </c>
      <c r="SCZ124" t="s">
        <v>180</v>
      </c>
      <c r="SDA124" t="s">
        <v>47</v>
      </c>
      <c r="SDB124" t="s">
        <v>632</v>
      </c>
      <c r="SDC124" t="s">
        <v>262</v>
      </c>
      <c r="SDD124" t="s">
        <v>455</v>
      </c>
      <c r="SDE124">
        <f>SDE56</f>
        <v>0</v>
      </c>
      <c r="SDF124" t="s">
        <v>180</v>
      </c>
      <c r="SDG124" t="s">
        <v>47</v>
      </c>
      <c r="SDH124" t="s">
        <v>632</v>
      </c>
      <c r="SDI124" t="s">
        <v>262</v>
      </c>
      <c r="SDJ124" t="s">
        <v>455</v>
      </c>
      <c r="SDK124">
        <f>SDK56</f>
        <v>0</v>
      </c>
      <c r="SDL124" t="s">
        <v>180</v>
      </c>
      <c r="SDM124" t="s">
        <v>47</v>
      </c>
      <c r="SDN124" t="s">
        <v>632</v>
      </c>
      <c r="SDO124" t="s">
        <v>262</v>
      </c>
      <c r="SDP124" t="s">
        <v>455</v>
      </c>
      <c r="SDQ124">
        <f>SDQ56</f>
        <v>0</v>
      </c>
      <c r="SDR124" t="s">
        <v>180</v>
      </c>
      <c r="SDS124" t="s">
        <v>47</v>
      </c>
      <c r="SDT124" t="s">
        <v>632</v>
      </c>
      <c r="SDU124" t="s">
        <v>262</v>
      </c>
      <c r="SDV124" t="s">
        <v>455</v>
      </c>
      <c r="SDW124">
        <f>SDW56</f>
        <v>0</v>
      </c>
      <c r="SDX124" t="s">
        <v>180</v>
      </c>
      <c r="SDY124" t="s">
        <v>47</v>
      </c>
      <c r="SDZ124" t="s">
        <v>632</v>
      </c>
      <c r="SEA124" t="s">
        <v>262</v>
      </c>
      <c r="SEB124" t="s">
        <v>455</v>
      </c>
      <c r="SEC124">
        <f>SEC56</f>
        <v>0</v>
      </c>
      <c r="SED124" t="s">
        <v>180</v>
      </c>
      <c r="SEE124" t="s">
        <v>47</v>
      </c>
      <c r="SEF124" t="s">
        <v>632</v>
      </c>
      <c r="SEG124" t="s">
        <v>262</v>
      </c>
      <c r="SEH124" t="s">
        <v>455</v>
      </c>
      <c r="SEI124">
        <f>SEI56</f>
        <v>0</v>
      </c>
      <c r="SEJ124" t="s">
        <v>180</v>
      </c>
      <c r="SEK124" t="s">
        <v>47</v>
      </c>
      <c r="SEL124" t="s">
        <v>632</v>
      </c>
      <c r="SEM124" t="s">
        <v>262</v>
      </c>
      <c r="SEN124" t="s">
        <v>455</v>
      </c>
      <c r="SEO124">
        <f>SEO56</f>
        <v>0</v>
      </c>
      <c r="SEP124" t="s">
        <v>180</v>
      </c>
      <c r="SEQ124" t="s">
        <v>47</v>
      </c>
      <c r="SER124" t="s">
        <v>632</v>
      </c>
      <c r="SES124" t="s">
        <v>262</v>
      </c>
      <c r="SET124" t="s">
        <v>455</v>
      </c>
      <c r="SEU124">
        <f>SEU56</f>
        <v>0</v>
      </c>
      <c r="SEV124" t="s">
        <v>180</v>
      </c>
      <c r="SEW124" t="s">
        <v>47</v>
      </c>
      <c r="SEX124" t="s">
        <v>632</v>
      </c>
      <c r="SEY124" t="s">
        <v>262</v>
      </c>
      <c r="SEZ124" t="s">
        <v>455</v>
      </c>
      <c r="SFA124">
        <f>SFA56</f>
        <v>0</v>
      </c>
      <c r="SFB124" t="s">
        <v>180</v>
      </c>
      <c r="SFC124" t="s">
        <v>47</v>
      </c>
      <c r="SFD124" t="s">
        <v>632</v>
      </c>
      <c r="SFE124" t="s">
        <v>262</v>
      </c>
      <c r="SFF124" t="s">
        <v>455</v>
      </c>
      <c r="SFG124">
        <f>SFG56</f>
        <v>0</v>
      </c>
      <c r="SFH124" t="s">
        <v>180</v>
      </c>
      <c r="SFI124" t="s">
        <v>47</v>
      </c>
      <c r="SFJ124" t="s">
        <v>632</v>
      </c>
      <c r="SFK124" t="s">
        <v>262</v>
      </c>
      <c r="SFL124" t="s">
        <v>455</v>
      </c>
      <c r="SFM124">
        <f>SFM56</f>
        <v>0</v>
      </c>
      <c r="SFN124" t="s">
        <v>180</v>
      </c>
      <c r="SFO124" t="s">
        <v>47</v>
      </c>
      <c r="SFP124" t="s">
        <v>632</v>
      </c>
      <c r="SFQ124" t="s">
        <v>262</v>
      </c>
      <c r="SFR124" t="s">
        <v>455</v>
      </c>
      <c r="SFS124">
        <f>SFS56</f>
        <v>0</v>
      </c>
      <c r="SFT124" t="s">
        <v>180</v>
      </c>
      <c r="SFU124" t="s">
        <v>47</v>
      </c>
      <c r="SFV124" t="s">
        <v>632</v>
      </c>
      <c r="SFW124" t="s">
        <v>262</v>
      </c>
      <c r="SFX124" t="s">
        <v>455</v>
      </c>
      <c r="SFY124">
        <f>SFY56</f>
        <v>0</v>
      </c>
      <c r="SFZ124" t="s">
        <v>180</v>
      </c>
      <c r="SGA124" t="s">
        <v>47</v>
      </c>
      <c r="SGB124" t="s">
        <v>632</v>
      </c>
      <c r="SGC124" t="s">
        <v>262</v>
      </c>
      <c r="SGD124" t="s">
        <v>455</v>
      </c>
      <c r="SGE124">
        <f>SGE56</f>
        <v>0</v>
      </c>
      <c r="SGF124" t="s">
        <v>180</v>
      </c>
      <c r="SGG124" t="s">
        <v>47</v>
      </c>
      <c r="SGH124" t="s">
        <v>632</v>
      </c>
      <c r="SGI124" t="s">
        <v>262</v>
      </c>
      <c r="SGJ124" t="s">
        <v>455</v>
      </c>
      <c r="SGK124">
        <f>SGK56</f>
        <v>0</v>
      </c>
      <c r="SGL124" t="s">
        <v>180</v>
      </c>
      <c r="SGM124" t="s">
        <v>47</v>
      </c>
      <c r="SGN124" t="s">
        <v>632</v>
      </c>
      <c r="SGO124" t="s">
        <v>262</v>
      </c>
      <c r="SGP124" t="s">
        <v>455</v>
      </c>
      <c r="SGQ124">
        <f>SGQ56</f>
        <v>0</v>
      </c>
      <c r="SGR124" t="s">
        <v>180</v>
      </c>
      <c r="SGS124" t="s">
        <v>47</v>
      </c>
      <c r="SGT124" t="s">
        <v>632</v>
      </c>
      <c r="SGU124" t="s">
        <v>262</v>
      </c>
      <c r="SGV124" t="s">
        <v>455</v>
      </c>
      <c r="SGW124">
        <f>SGW56</f>
        <v>0</v>
      </c>
      <c r="SGX124" t="s">
        <v>180</v>
      </c>
      <c r="SGY124" t="s">
        <v>47</v>
      </c>
      <c r="SGZ124" t="s">
        <v>632</v>
      </c>
      <c r="SHA124" t="s">
        <v>262</v>
      </c>
      <c r="SHB124" t="s">
        <v>455</v>
      </c>
      <c r="SHC124">
        <f>SHC56</f>
        <v>0</v>
      </c>
      <c r="SHD124" t="s">
        <v>180</v>
      </c>
      <c r="SHE124" t="s">
        <v>47</v>
      </c>
      <c r="SHF124" t="s">
        <v>632</v>
      </c>
      <c r="SHG124" t="s">
        <v>262</v>
      </c>
      <c r="SHH124" t="s">
        <v>455</v>
      </c>
      <c r="SHI124">
        <f>SHI56</f>
        <v>0</v>
      </c>
      <c r="SHJ124" t="s">
        <v>180</v>
      </c>
      <c r="SHK124" t="s">
        <v>47</v>
      </c>
      <c r="SHL124" t="s">
        <v>632</v>
      </c>
      <c r="SHM124" t="s">
        <v>262</v>
      </c>
      <c r="SHN124" t="s">
        <v>455</v>
      </c>
      <c r="SHO124">
        <f>SHO56</f>
        <v>0</v>
      </c>
      <c r="SHP124" t="s">
        <v>180</v>
      </c>
      <c r="SHQ124" t="s">
        <v>47</v>
      </c>
      <c r="SHR124" t="s">
        <v>632</v>
      </c>
      <c r="SHS124" t="s">
        <v>262</v>
      </c>
      <c r="SHT124" t="s">
        <v>455</v>
      </c>
      <c r="SHU124">
        <f>SHU56</f>
        <v>0</v>
      </c>
      <c r="SHV124" t="s">
        <v>180</v>
      </c>
      <c r="SHW124" t="s">
        <v>47</v>
      </c>
      <c r="SHX124" t="s">
        <v>632</v>
      </c>
      <c r="SHY124" t="s">
        <v>262</v>
      </c>
      <c r="SHZ124" t="s">
        <v>455</v>
      </c>
      <c r="SIA124">
        <f>SIA56</f>
        <v>0</v>
      </c>
      <c r="SIB124" t="s">
        <v>180</v>
      </c>
      <c r="SIC124" t="s">
        <v>47</v>
      </c>
      <c r="SID124" t="s">
        <v>632</v>
      </c>
      <c r="SIE124" t="s">
        <v>262</v>
      </c>
      <c r="SIF124" t="s">
        <v>455</v>
      </c>
      <c r="SIG124">
        <f>SIG56</f>
        <v>0</v>
      </c>
      <c r="SIH124" t="s">
        <v>180</v>
      </c>
      <c r="SII124" t="s">
        <v>47</v>
      </c>
      <c r="SIJ124" t="s">
        <v>632</v>
      </c>
      <c r="SIK124" t="s">
        <v>262</v>
      </c>
      <c r="SIL124" t="s">
        <v>455</v>
      </c>
      <c r="SIM124">
        <f>SIM56</f>
        <v>0</v>
      </c>
      <c r="SIN124" t="s">
        <v>180</v>
      </c>
      <c r="SIO124" t="s">
        <v>47</v>
      </c>
      <c r="SIP124" t="s">
        <v>632</v>
      </c>
      <c r="SIQ124" t="s">
        <v>262</v>
      </c>
      <c r="SIR124" t="s">
        <v>455</v>
      </c>
      <c r="SIS124">
        <f>SIS56</f>
        <v>0</v>
      </c>
      <c r="SIT124" t="s">
        <v>180</v>
      </c>
      <c r="SIU124" t="s">
        <v>47</v>
      </c>
      <c r="SIV124" t="s">
        <v>632</v>
      </c>
      <c r="SIW124" t="s">
        <v>262</v>
      </c>
      <c r="SIX124" t="s">
        <v>455</v>
      </c>
      <c r="SIY124">
        <f>SIY56</f>
        <v>0</v>
      </c>
      <c r="SIZ124" t="s">
        <v>180</v>
      </c>
      <c r="SJA124" t="s">
        <v>47</v>
      </c>
      <c r="SJB124" t="s">
        <v>632</v>
      </c>
      <c r="SJC124" t="s">
        <v>262</v>
      </c>
      <c r="SJD124" t="s">
        <v>455</v>
      </c>
      <c r="SJE124">
        <f>SJE56</f>
        <v>0</v>
      </c>
      <c r="SJF124" t="s">
        <v>180</v>
      </c>
      <c r="SJG124" t="s">
        <v>47</v>
      </c>
      <c r="SJH124" t="s">
        <v>632</v>
      </c>
      <c r="SJI124" t="s">
        <v>262</v>
      </c>
      <c r="SJJ124" t="s">
        <v>455</v>
      </c>
      <c r="SJK124">
        <f>SJK56</f>
        <v>0</v>
      </c>
      <c r="SJL124" t="s">
        <v>180</v>
      </c>
      <c r="SJM124" t="s">
        <v>47</v>
      </c>
      <c r="SJN124" t="s">
        <v>632</v>
      </c>
      <c r="SJO124" t="s">
        <v>262</v>
      </c>
      <c r="SJP124" t="s">
        <v>455</v>
      </c>
      <c r="SJQ124">
        <f>SJQ56</f>
        <v>0</v>
      </c>
      <c r="SJR124" t="s">
        <v>180</v>
      </c>
      <c r="SJS124" t="s">
        <v>47</v>
      </c>
      <c r="SJT124" t="s">
        <v>632</v>
      </c>
      <c r="SJU124" t="s">
        <v>262</v>
      </c>
      <c r="SJV124" t="s">
        <v>455</v>
      </c>
      <c r="SJW124">
        <f>SJW56</f>
        <v>0</v>
      </c>
      <c r="SJX124" t="s">
        <v>180</v>
      </c>
      <c r="SJY124" t="s">
        <v>47</v>
      </c>
      <c r="SJZ124" t="s">
        <v>632</v>
      </c>
      <c r="SKA124" t="s">
        <v>262</v>
      </c>
      <c r="SKB124" t="s">
        <v>455</v>
      </c>
      <c r="SKC124">
        <f>SKC56</f>
        <v>0</v>
      </c>
      <c r="SKD124" t="s">
        <v>180</v>
      </c>
      <c r="SKE124" t="s">
        <v>47</v>
      </c>
      <c r="SKF124" t="s">
        <v>632</v>
      </c>
      <c r="SKG124" t="s">
        <v>262</v>
      </c>
      <c r="SKH124" t="s">
        <v>455</v>
      </c>
      <c r="SKI124">
        <f>SKI56</f>
        <v>0</v>
      </c>
      <c r="SKJ124" t="s">
        <v>180</v>
      </c>
      <c r="SKK124" t="s">
        <v>47</v>
      </c>
      <c r="SKL124" t="s">
        <v>632</v>
      </c>
      <c r="SKM124" t="s">
        <v>262</v>
      </c>
      <c r="SKN124" t="s">
        <v>455</v>
      </c>
      <c r="SKO124">
        <f>SKO56</f>
        <v>0</v>
      </c>
      <c r="SKP124" t="s">
        <v>180</v>
      </c>
      <c r="SKQ124" t="s">
        <v>47</v>
      </c>
      <c r="SKR124" t="s">
        <v>632</v>
      </c>
      <c r="SKS124" t="s">
        <v>262</v>
      </c>
      <c r="SKT124" t="s">
        <v>455</v>
      </c>
      <c r="SKU124">
        <f>SKU56</f>
        <v>0</v>
      </c>
      <c r="SKV124" t="s">
        <v>180</v>
      </c>
      <c r="SKW124" t="s">
        <v>47</v>
      </c>
      <c r="SKX124" t="s">
        <v>632</v>
      </c>
      <c r="SKY124" t="s">
        <v>262</v>
      </c>
      <c r="SKZ124" t="s">
        <v>455</v>
      </c>
      <c r="SLA124">
        <f>SLA56</f>
        <v>0</v>
      </c>
      <c r="SLB124" t="s">
        <v>180</v>
      </c>
      <c r="SLC124" t="s">
        <v>47</v>
      </c>
      <c r="SLD124" t="s">
        <v>632</v>
      </c>
      <c r="SLE124" t="s">
        <v>262</v>
      </c>
      <c r="SLF124" t="s">
        <v>455</v>
      </c>
      <c r="SLG124">
        <f>SLG56</f>
        <v>0</v>
      </c>
      <c r="SLH124" t="s">
        <v>180</v>
      </c>
      <c r="SLI124" t="s">
        <v>47</v>
      </c>
      <c r="SLJ124" t="s">
        <v>632</v>
      </c>
      <c r="SLK124" t="s">
        <v>262</v>
      </c>
      <c r="SLL124" t="s">
        <v>455</v>
      </c>
      <c r="SLM124">
        <f>SLM56</f>
        <v>0</v>
      </c>
      <c r="SLN124" t="s">
        <v>180</v>
      </c>
      <c r="SLO124" t="s">
        <v>47</v>
      </c>
      <c r="SLP124" t="s">
        <v>632</v>
      </c>
      <c r="SLQ124" t="s">
        <v>262</v>
      </c>
      <c r="SLR124" t="s">
        <v>455</v>
      </c>
      <c r="SLS124">
        <f>SLS56</f>
        <v>0</v>
      </c>
      <c r="SLT124" t="s">
        <v>180</v>
      </c>
      <c r="SLU124" t="s">
        <v>47</v>
      </c>
      <c r="SLV124" t="s">
        <v>632</v>
      </c>
      <c r="SLW124" t="s">
        <v>262</v>
      </c>
      <c r="SLX124" t="s">
        <v>455</v>
      </c>
      <c r="SLY124">
        <f>SLY56</f>
        <v>0</v>
      </c>
      <c r="SLZ124" t="s">
        <v>180</v>
      </c>
      <c r="SMA124" t="s">
        <v>47</v>
      </c>
      <c r="SMB124" t="s">
        <v>632</v>
      </c>
      <c r="SMC124" t="s">
        <v>262</v>
      </c>
      <c r="SMD124" t="s">
        <v>455</v>
      </c>
      <c r="SME124">
        <f>SME56</f>
        <v>0</v>
      </c>
      <c r="SMF124" t="s">
        <v>180</v>
      </c>
      <c r="SMG124" t="s">
        <v>47</v>
      </c>
      <c r="SMH124" t="s">
        <v>632</v>
      </c>
      <c r="SMI124" t="s">
        <v>262</v>
      </c>
      <c r="SMJ124" t="s">
        <v>455</v>
      </c>
      <c r="SMK124">
        <f>SMK56</f>
        <v>0</v>
      </c>
      <c r="SML124" t="s">
        <v>180</v>
      </c>
      <c r="SMM124" t="s">
        <v>47</v>
      </c>
      <c r="SMN124" t="s">
        <v>632</v>
      </c>
      <c r="SMO124" t="s">
        <v>262</v>
      </c>
      <c r="SMP124" t="s">
        <v>455</v>
      </c>
      <c r="SMQ124">
        <f>SMQ56</f>
        <v>0</v>
      </c>
      <c r="SMR124" t="s">
        <v>180</v>
      </c>
      <c r="SMS124" t="s">
        <v>47</v>
      </c>
      <c r="SMT124" t="s">
        <v>632</v>
      </c>
      <c r="SMU124" t="s">
        <v>262</v>
      </c>
      <c r="SMV124" t="s">
        <v>455</v>
      </c>
      <c r="SMW124">
        <f>SMW56</f>
        <v>0</v>
      </c>
      <c r="SMX124" t="s">
        <v>180</v>
      </c>
      <c r="SMY124" t="s">
        <v>47</v>
      </c>
      <c r="SMZ124" t="s">
        <v>632</v>
      </c>
      <c r="SNA124" t="s">
        <v>262</v>
      </c>
      <c r="SNB124" t="s">
        <v>455</v>
      </c>
      <c r="SNC124">
        <f>SNC56</f>
        <v>0</v>
      </c>
      <c r="SND124" t="s">
        <v>180</v>
      </c>
      <c r="SNE124" t="s">
        <v>47</v>
      </c>
      <c r="SNF124" t="s">
        <v>632</v>
      </c>
      <c r="SNG124" t="s">
        <v>262</v>
      </c>
      <c r="SNH124" t="s">
        <v>455</v>
      </c>
      <c r="SNI124">
        <f>SNI56</f>
        <v>0</v>
      </c>
      <c r="SNJ124" t="s">
        <v>180</v>
      </c>
      <c r="SNK124" t="s">
        <v>47</v>
      </c>
      <c r="SNL124" t="s">
        <v>632</v>
      </c>
      <c r="SNM124" t="s">
        <v>262</v>
      </c>
      <c r="SNN124" t="s">
        <v>455</v>
      </c>
      <c r="SNO124">
        <f>SNO56</f>
        <v>0</v>
      </c>
      <c r="SNP124" t="s">
        <v>180</v>
      </c>
      <c r="SNQ124" t="s">
        <v>47</v>
      </c>
      <c r="SNR124" t="s">
        <v>632</v>
      </c>
      <c r="SNS124" t="s">
        <v>262</v>
      </c>
      <c r="SNT124" t="s">
        <v>455</v>
      </c>
      <c r="SNU124">
        <f>SNU56</f>
        <v>0</v>
      </c>
      <c r="SNV124" t="s">
        <v>180</v>
      </c>
      <c r="SNW124" t="s">
        <v>47</v>
      </c>
      <c r="SNX124" t="s">
        <v>632</v>
      </c>
      <c r="SNY124" t="s">
        <v>262</v>
      </c>
      <c r="SNZ124" t="s">
        <v>455</v>
      </c>
      <c r="SOA124">
        <f>SOA56</f>
        <v>0</v>
      </c>
      <c r="SOB124" t="s">
        <v>180</v>
      </c>
      <c r="SOC124" t="s">
        <v>47</v>
      </c>
      <c r="SOD124" t="s">
        <v>632</v>
      </c>
      <c r="SOE124" t="s">
        <v>262</v>
      </c>
      <c r="SOF124" t="s">
        <v>455</v>
      </c>
      <c r="SOG124">
        <f>SOG56</f>
        <v>0</v>
      </c>
      <c r="SOH124" t="s">
        <v>180</v>
      </c>
      <c r="SOI124" t="s">
        <v>47</v>
      </c>
      <c r="SOJ124" t="s">
        <v>632</v>
      </c>
      <c r="SOK124" t="s">
        <v>262</v>
      </c>
      <c r="SOL124" t="s">
        <v>455</v>
      </c>
      <c r="SOM124">
        <f>SOM56</f>
        <v>0</v>
      </c>
      <c r="SON124" t="s">
        <v>180</v>
      </c>
      <c r="SOO124" t="s">
        <v>47</v>
      </c>
      <c r="SOP124" t="s">
        <v>632</v>
      </c>
      <c r="SOQ124" t="s">
        <v>262</v>
      </c>
      <c r="SOR124" t="s">
        <v>455</v>
      </c>
      <c r="SOS124">
        <f>SOS56</f>
        <v>0</v>
      </c>
      <c r="SOT124" t="s">
        <v>180</v>
      </c>
      <c r="SOU124" t="s">
        <v>47</v>
      </c>
      <c r="SOV124" t="s">
        <v>632</v>
      </c>
      <c r="SOW124" t="s">
        <v>262</v>
      </c>
      <c r="SOX124" t="s">
        <v>455</v>
      </c>
      <c r="SOY124">
        <f>SOY56</f>
        <v>0</v>
      </c>
      <c r="SOZ124" t="s">
        <v>180</v>
      </c>
      <c r="SPA124" t="s">
        <v>47</v>
      </c>
      <c r="SPB124" t="s">
        <v>632</v>
      </c>
      <c r="SPC124" t="s">
        <v>262</v>
      </c>
      <c r="SPD124" t="s">
        <v>455</v>
      </c>
      <c r="SPE124">
        <f>SPE56</f>
        <v>0</v>
      </c>
      <c r="SPF124" t="s">
        <v>180</v>
      </c>
      <c r="SPG124" t="s">
        <v>47</v>
      </c>
      <c r="SPH124" t="s">
        <v>632</v>
      </c>
      <c r="SPI124" t="s">
        <v>262</v>
      </c>
      <c r="SPJ124" t="s">
        <v>455</v>
      </c>
      <c r="SPK124">
        <f>SPK56</f>
        <v>0</v>
      </c>
      <c r="SPL124" t="s">
        <v>180</v>
      </c>
      <c r="SPM124" t="s">
        <v>47</v>
      </c>
      <c r="SPN124" t="s">
        <v>632</v>
      </c>
      <c r="SPO124" t="s">
        <v>262</v>
      </c>
      <c r="SPP124" t="s">
        <v>455</v>
      </c>
      <c r="SPQ124">
        <f>SPQ56</f>
        <v>0</v>
      </c>
      <c r="SPR124" t="s">
        <v>180</v>
      </c>
      <c r="SPS124" t="s">
        <v>47</v>
      </c>
      <c r="SPT124" t="s">
        <v>632</v>
      </c>
      <c r="SPU124" t="s">
        <v>262</v>
      </c>
      <c r="SPV124" t="s">
        <v>455</v>
      </c>
      <c r="SPW124">
        <f>SPW56</f>
        <v>0</v>
      </c>
      <c r="SPX124" t="s">
        <v>180</v>
      </c>
      <c r="SPY124" t="s">
        <v>47</v>
      </c>
      <c r="SPZ124" t="s">
        <v>632</v>
      </c>
      <c r="SQA124" t="s">
        <v>262</v>
      </c>
      <c r="SQB124" t="s">
        <v>455</v>
      </c>
      <c r="SQC124">
        <f>SQC56</f>
        <v>0</v>
      </c>
      <c r="SQD124" t="s">
        <v>180</v>
      </c>
      <c r="SQE124" t="s">
        <v>47</v>
      </c>
      <c r="SQF124" t="s">
        <v>632</v>
      </c>
      <c r="SQG124" t="s">
        <v>262</v>
      </c>
      <c r="SQH124" t="s">
        <v>455</v>
      </c>
      <c r="SQI124">
        <f>SQI56</f>
        <v>0</v>
      </c>
      <c r="SQJ124" t="s">
        <v>180</v>
      </c>
      <c r="SQK124" t="s">
        <v>47</v>
      </c>
      <c r="SQL124" t="s">
        <v>632</v>
      </c>
      <c r="SQM124" t="s">
        <v>262</v>
      </c>
      <c r="SQN124" t="s">
        <v>455</v>
      </c>
      <c r="SQO124">
        <f>SQO56</f>
        <v>0</v>
      </c>
      <c r="SQP124" t="s">
        <v>180</v>
      </c>
      <c r="SQQ124" t="s">
        <v>47</v>
      </c>
      <c r="SQR124" t="s">
        <v>632</v>
      </c>
      <c r="SQS124" t="s">
        <v>262</v>
      </c>
      <c r="SQT124" t="s">
        <v>455</v>
      </c>
      <c r="SQU124">
        <f>SQU56</f>
        <v>0</v>
      </c>
      <c r="SQV124" t="s">
        <v>180</v>
      </c>
      <c r="SQW124" t="s">
        <v>47</v>
      </c>
      <c r="SQX124" t="s">
        <v>632</v>
      </c>
      <c r="SQY124" t="s">
        <v>262</v>
      </c>
      <c r="SQZ124" t="s">
        <v>455</v>
      </c>
      <c r="SRA124">
        <f>SRA56</f>
        <v>0</v>
      </c>
      <c r="SRB124" t="s">
        <v>180</v>
      </c>
      <c r="SRC124" t="s">
        <v>47</v>
      </c>
      <c r="SRD124" t="s">
        <v>632</v>
      </c>
      <c r="SRE124" t="s">
        <v>262</v>
      </c>
      <c r="SRF124" t="s">
        <v>455</v>
      </c>
      <c r="SRG124">
        <f>SRG56</f>
        <v>0</v>
      </c>
      <c r="SRH124" t="s">
        <v>180</v>
      </c>
      <c r="SRI124" t="s">
        <v>47</v>
      </c>
      <c r="SRJ124" t="s">
        <v>632</v>
      </c>
      <c r="SRK124" t="s">
        <v>262</v>
      </c>
      <c r="SRL124" t="s">
        <v>455</v>
      </c>
      <c r="SRM124">
        <f>SRM56</f>
        <v>0</v>
      </c>
      <c r="SRN124" t="s">
        <v>180</v>
      </c>
      <c r="SRO124" t="s">
        <v>47</v>
      </c>
      <c r="SRP124" t="s">
        <v>632</v>
      </c>
      <c r="SRQ124" t="s">
        <v>262</v>
      </c>
      <c r="SRR124" t="s">
        <v>455</v>
      </c>
      <c r="SRS124">
        <f>SRS56</f>
        <v>0</v>
      </c>
      <c r="SRT124" t="s">
        <v>180</v>
      </c>
      <c r="SRU124" t="s">
        <v>47</v>
      </c>
      <c r="SRV124" t="s">
        <v>632</v>
      </c>
      <c r="SRW124" t="s">
        <v>262</v>
      </c>
      <c r="SRX124" t="s">
        <v>455</v>
      </c>
      <c r="SRY124">
        <f>SRY56</f>
        <v>0</v>
      </c>
      <c r="SRZ124" t="s">
        <v>180</v>
      </c>
      <c r="SSA124" t="s">
        <v>47</v>
      </c>
      <c r="SSB124" t="s">
        <v>632</v>
      </c>
      <c r="SSC124" t="s">
        <v>262</v>
      </c>
      <c r="SSD124" t="s">
        <v>455</v>
      </c>
      <c r="SSE124">
        <f>SSE56</f>
        <v>0</v>
      </c>
      <c r="SSF124" t="s">
        <v>180</v>
      </c>
      <c r="SSG124" t="s">
        <v>47</v>
      </c>
      <c r="SSH124" t="s">
        <v>632</v>
      </c>
      <c r="SSI124" t="s">
        <v>262</v>
      </c>
      <c r="SSJ124" t="s">
        <v>455</v>
      </c>
      <c r="SSK124">
        <f>SSK56</f>
        <v>0</v>
      </c>
      <c r="SSL124" t="s">
        <v>180</v>
      </c>
      <c r="SSM124" t="s">
        <v>47</v>
      </c>
      <c r="SSN124" t="s">
        <v>632</v>
      </c>
      <c r="SSO124" t="s">
        <v>262</v>
      </c>
      <c r="SSP124" t="s">
        <v>455</v>
      </c>
      <c r="SSQ124">
        <f>SSQ56</f>
        <v>0</v>
      </c>
      <c r="SSR124" t="s">
        <v>180</v>
      </c>
      <c r="SSS124" t="s">
        <v>47</v>
      </c>
      <c r="SST124" t="s">
        <v>632</v>
      </c>
      <c r="SSU124" t="s">
        <v>262</v>
      </c>
      <c r="SSV124" t="s">
        <v>455</v>
      </c>
      <c r="SSW124">
        <f>SSW56</f>
        <v>0</v>
      </c>
      <c r="SSX124" t="s">
        <v>180</v>
      </c>
      <c r="SSY124" t="s">
        <v>47</v>
      </c>
      <c r="SSZ124" t="s">
        <v>632</v>
      </c>
      <c r="STA124" t="s">
        <v>262</v>
      </c>
      <c r="STB124" t="s">
        <v>455</v>
      </c>
      <c r="STC124">
        <f>STC56</f>
        <v>0</v>
      </c>
      <c r="STD124" t="s">
        <v>180</v>
      </c>
      <c r="STE124" t="s">
        <v>47</v>
      </c>
      <c r="STF124" t="s">
        <v>632</v>
      </c>
      <c r="STG124" t="s">
        <v>262</v>
      </c>
      <c r="STH124" t="s">
        <v>455</v>
      </c>
      <c r="STI124">
        <f>STI56</f>
        <v>0</v>
      </c>
      <c r="STJ124" t="s">
        <v>180</v>
      </c>
      <c r="STK124" t="s">
        <v>47</v>
      </c>
      <c r="STL124" t="s">
        <v>632</v>
      </c>
      <c r="STM124" t="s">
        <v>262</v>
      </c>
      <c r="STN124" t="s">
        <v>455</v>
      </c>
      <c r="STO124">
        <f>STO56</f>
        <v>0</v>
      </c>
      <c r="STP124" t="s">
        <v>180</v>
      </c>
      <c r="STQ124" t="s">
        <v>47</v>
      </c>
      <c r="STR124" t="s">
        <v>632</v>
      </c>
      <c r="STS124" t="s">
        <v>262</v>
      </c>
      <c r="STT124" t="s">
        <v>455</v>
      </c>
      <c r="STU124">
        <f>STU56</f>
        <v>0</v>
      </c>
      <c r="STV124" t="s">
        <v>180</v>
      </c>
      <c r="STW124" t="s">
        <v>47</v>
      </c>
      <c r="STX124" t="s">
        <v>632</v>
      </c>
      <c r="STY124" t="s">
        <v>262</v>
      </c>
      <c r="STZ124" t="s">
        <v>455</v>
      </c>
      <c r="SUA124">
        <f>SUA56</f>
        <v>0</v>
      </c>
      <c r="SUB124" t="s">
        <v>180</v>
      </c>
      <c r="SUC124" t="s">
        <v>47</v>
      </c>
      <c r="SUD124" t="s">
        <v>632</v>
      </c>
      <c r="SUE124" t="s">
        <v>262</v>
      </c>
      <c r="SUF124" t="s">
        <v>455</v>
      </c>
      <c r="SUG124">
        <f>SUG56</f>
        <v>0</v>
      </c>
      <c r="SUH124" t="s">
        <v>180</v>
      </c>
      <c r="SUI124" t="s">
        <v>47</v>
      </c>
      <c r="SUJ124" t="s">
        <v>632</v>
      </c>
      <c r="SUK124" t="s">
        <v>262</v>
      </c>
      <c r="SUL124" t="s">
        <v>455</v>
      </c>
      <c r="SUM124">
        <f>SUM56</f>
        <v>0</v>
      </c>
      <c r="SUN124" t="s">
        <v>180</v>
      </c>
      <c r="SUO124" t="s">
        <v>47</v>
      </c>
      <c r="SUP124" t="s">
        <v>632</v>
      </c>
      <c r="SUQ124" t="s">
        <v>262</v>
      </c>
      <c r="SUR124" t="s">
        <v>455</v>
      </c>
      <c r="SUS124">
        <f>SUS56</f>
        <v>0</v>
      </c>
      <c r="SUT124" t="s">
        <v>180</v>
      </c>
      <c r="SUU124" t="s">
        <v>47</v>
      </c>
      <c r="SUV124" t="s">
        <v>632</v>
      </c>
      <c r="SUW124" t="s">
        <v>262</v>
      </c>
      <c r="SUX124" t="s">
        <v>455</v>
      </c>
      <c r="SUY124">
        <f>SUY56</f>
        <v>0</v>
      </c>
      <c r="SUZ124" t="s">
        <v>180</v>
      </c>
      <c r="SVA124" t="s">
        <v>47</v>
      </c>
      <c r="SVB124" t="s">
        <v>632</v>
      </c>
      <c r="SVC124" t="s">
        <v>262</v>
      </c>
      <c r="SVD124" t="s">
        <v>455</v>
      </c>
      <c r="SVE124">
        <f>SVE56</f>
        <v>0</v>
      </c>
      <c r="SVF124" t="s">
        <v>180</v>
      </c>
      <c r="SVG124" t="s">
        <v>47</v>
      </c>
      <c r="SVH124" t="s">
        <v>632</v>
      </c>
      <c r="SVI124" t="s">
        <v>262</v>
      </c>
      <c r="SVJ124" t="s">
        <v>455</v>
      </c>
      <c r="SVK124">
        <f>SVK56</f>
        <v>0</v>
      </c>
      <c r="SVL124" t="s">
        <v>180</v>
      </c>
      <c r="SVM124" t="s">
        <v>47</v>
      </c>
      <c r="SVN124" t="s">
        <v>632</v>
      </c>
      <c r="SVO124" t="s">
        <v>262</v>
      </c>
      <c r="SVP124" t="s">
        <v>455</v>
      </c>
      <c r="SVQ124">
        <f>SVQ56</f>
        <v>0</v>
      </c>
      <c r="SVR124" t="s">
        <v>180</v>
      </c>
      <c r="SVS124" t="s">
        <v>47</v>
      </c>
      <c r="SVT124" t="s">
        <v>632</v>
      </c>
      <c r="SVU124" t="s">
        <v>262</v>
      </c>
      <c r="SVV124" t="s">
        <v>455</v>
      </c>
      <c r="SVW124">
        <f>SVW56</f>
        <v>0</v>
      </c>
      <c r="SVX124" t="s">
        <v>180</v>
      </c>
      <c r="SVY124" t="s">
        <v>47</v>
      </c>
      <c r="SVZ124" t="s">
        <v>632</v>
      </c>
      <c r="SWA124" t="s">
        <v>262</v>
      </c>
      <c r="SWB124" t="s">
        <v>455</v>
      </c>
      <c r="SWC124">
        <f>SWC56</f>
        <v>0</v>
      </c>
      <c r="SWD124" t="s">
        <v>180</v>
      </c>
      <c r="SWE124" t="s">
        <v>47</v>
      </c>
      <c r="SWF124" t="s">
        <v>632</v>
      </c>
      <c r="SWG124" t="s">
        <v>262</v>
      </c>
      <c r="SWH124" t="s">
        <v>455</v>
      </c>
      <c r="SWI124">
        <f>SWI56</f>
        <v>0</v>
      </c>
      <c r="SWJ124" t="s">
        <v>180</v>
      </c>
      <c r="SWK124" t="s">
        <v>47</v>
      </c>
      <c r="SWL124" t="s">
        <v>632</v>
      </c>
      <c r="SWM124" t="s">
        <v>262</v>
      </c>
      <c r="SWN124" t="s">
        <v>455</v>
      </c>
      <c r="SWO124">
        <f>SWO56</f>
        <v>0</v>
      </c>
      <c r="SWP124" t="s">
        <v>180</v>
      </c>
      <c r="SWQ124" t="s">
        <v>47</v>
      </c>
      <c r="SWR124" t="s">
        <v>632</v>
      </c>
      <c r="SWS124" t="s">
        <v>262</v>
      </c>
      <c r="SWT124" t="s">
        <v>455</v>
      </c>
      <c r="SWU124">
        <f>SWU56</f>
        <v>0</v>
      </c>
      <c r="SWV124" t="s">
        <v>180</v>
      </c>
      <c r="SWW124" t="s">
        <v>47</v>
      </c>
      <c r="SWX124" t="s">
        <v>632</v>
      </c>
      <c r="SWY124" t="s">
        <v>262</v>
      </c>
      <c r="SWZ124" t="s">
        <v>455</v>
      </c>
      <c r="SXA124">
        <f>SXA56</f>
        <v>0</v>
      </c>
      <c r="SXB124" t="s">
        <v>180</v>
      </c>
      <c r="SXC124" t="s">
        <v>47</v>
      </c>
      <c r="SXD124" t="s">
        <v>632</v>
      </c>
      <c r="SXE124" t="s">
        <v>262</v>
      </c>
      <c r="SXF124" t="s">
        <v>455</v>
      </c>
      <c r="SXG124">
        <f>SXG56</f>
        <v>0</v>
      </c>
      <c r="SXH124" t="s">
        <v>180</v>
      </c>
      <c r="SXI124" t="s">
        <v>47</v>
      </c>
      <c r="SXJ124" t="s">
        <v>632</v>
      </c>
      <c r="SXK124" t="s">
        <v>262</v>
      </c>
      <c r="SXL124" t="s">
        <v>455</v>
      </c>
      <c r="SXM124">
        <f>SXM56</f>
        <v>0</v>
      </c>
      <c r="SXN124" t="s">
        <v>180</v>
      </c>
      <c r="SXO124" t="s">
        <v>47</v>
      </c>
      <c r="SXP124" t="s">
        <v>632</v>
      </c>
      <c r="SXQ124" t="s">
        <v>262</v>
      </c>
      <c r="SXR124" t="s">
        <v>455</v>
      </c>
      <c r="SXS124">
        <f>SXS56</f>
        <v>0</v>
      </c>
      <c r="SXT124" t="s">
        <v>180</v>
      </c>
      <c r="SXU124" t="s">
        <v>47</v>
      </c>
      <c r="SXV124" t="s">
        <v>632</v>
      </c>
      <c r="SXW124" t="s">
        <v>262</v>
      </c>
      <c r="SXX124" t="s">
        <v>455</v>
      </c>
      <c r="SXY124">
        <f>SXY56</f>
        <v>0</v>
      </c>
      <c r="SXZ124" t="s">
        <v>180</v>
      </c>
      <c r="SYA124" t="s">
        <v>47</v>
      </c>
      <c r="SYB124" t="s">
        <v>632</v>
      </c>
      <c r="SYC124" t="s">
        <v>262</v>
      </c>
      <c r="SYD124" t="s">
        <v>455</v>
      </c>
      <c r="SYE124">
        <f>SYE56</f>
        <v>0</v>
      </c>
      <c r="SYF124" t="s">
        <v>180</v>
      </c>
      <c r="SYG124" t="s">
        <v>47</v>
      </c>
      <c r="SYH124" t="s">
        <v>632</v>
      </c>
      <c r="SYI124" t="s">
        <v>262</v>
      </c>
      <c r="SYJ124" t="s">
        <v>455</v>
      </c>
      <c r="SYK124">
        <f>SYK56</f>
        <v>0</v>
      </c>
      <c r="SYL124" t="s">
        <v>180</v>
      </c>
      <c r="SYM124" t="s">
        <v>47</v>
      </c>
      <c r="SYN124" t="s">
        <v>632</v>
      </c>
      <c r="SYO124" t="s">
        <v>262</v>
      </c>
      <c r="SYP124" t="s">
        <v>455</v>
      </c>
      <c r="SYQ124">
        <f>SYQ56</f>
        <v>0</v>
      </c>
      <c r="SYR124" t="s">
        <v>180</v>
      </c>
      <c r="SYS124" t="s">
        <v>47</v>
      </c>
      <c r="SYT124" t="s">
        <v>632</v>
      </c>
      <c r="SYU124" t="s">
        <v>262</v>
      </c>
      <c r="SYV124" t="s">
        <v>455</v>
      </c>
      <c r="SYW124">
        <f>SYW56</f>
        <v>0</v>
      </c>
      <c r="SYX124" t="s">
        <v>180</v>
      </c>
      <c r="SYY124" t="s">
        <v>47</v>
      </c>
      <c r="SYZ124" t="s">
        <v>632</v>
      </c>
      <c r="SZA124" t="s">
        <v>262</v>
      </c>
      <c r="SZB124" t="s">
        <v>455</v>
      </c>
      <c r="SZC124">
        <f>SZC56</f>
        <v>0</v>
      </c>
      <c r="SZD124" t="s">
        <v>180</v>
      </c>
      <c r="SZE124" t="s">
        <v>47</v>
      </c>
      <c r="SZF124" t="s">
        <v>632</v>
      </c>
      <c r="SZG124" t="s">
        <v>262</v>
      </c>
      <c r="SZH124" t="s">
        <v>455</v>
      </c>
      <c r="SZI124">
        <f>SZI56</f>
        <v>0</v>
      </c>
      <c r="SZJ124" t="s">
        <v>180</v>
      </c>
      <c r="SZK124" t="s">
        <v>47</v>
      </c>
      <c r="SZL124" t="s">
        <v>632</v>
      </c>
      <c r="SZM124" t="s">
        <v>262</v>
      </c>
      <c r="SZN124" t="s">
        <v>455</v>
      </c>
      <c r="SZO124">
        <f>SZO56</f>
        <v>0</v>
      </c>
      <c r="SZP124" t="s">
        <v>180</v>
      </c>
      <c r="SZQ124" t="s">
        <v>47</v>
      </c>
      <c r="SZR124" t="s">
        <v>632</v>
      </c>
      <c r="SZS124" t="s">
        <v>262</v>
      </c>
      <c r="SZT124" t="s">
        <v>455</v>
      </c>
      <c r="SZU124">
        <f>SZU56</f>
        <v>0</v>
      </c>
      <c r="SZV124" t="s">
        <v>180</v>
      </c>
      <c r="SZW124" t="s">
        <v>47</v>
      </c>
      <c r="SZX124" t="s">
        <v>632</v>
      </c>
      <c r="SZY124" t="s">
        <v>262</v>
      </c>
      <c r="SZZ124" t="s">
        <v>455</v>
      </c>
      <c r="TAA124">
        <f>TAA56</f>
        <v>0</v>
      </c>
      <c r="TAB124" t="s">
        <v>180</v>
      </c>
      <c r="TAC124" t="s">
        <v>47</v>
      </c>
      <c r="TAD124" t="s">
        <v>632</v>
      </c>
      <c r="TAE124" t="s">
        <v>262</v>
      </c>
      <c r="TAF124" t="s">
        <v>455</v>
      </c>
      <c r="TAG124">
        <f>TAG56</f>
        <v>0</v>
      </c>
      <c r="TAH124" t="s">
        <v>180</v>
      </c>
      <c r="TAI124" t="s">
        <v>47</v>
      </c>
      <c r="TAJ124" t="s">
        <v>632</v>
      </c>
      <c r="TAK124" t="s">
        <v>262</v>
      </c>
      <c r="TAL124" t="s">
        <v>455</v>
      </c>
      <c r="TAM124">
        <f>TAM56</f>
        <v>0</v>
      </c>
      <c r="TAN124" t="s">
        <v>180</v>
      </c>
      <c r="TAO124" t="s">
        <v>47</v>
      </c>
      <c r="TAP124" t="s">
        <v>632</v>
      </c>
      <c r="TAQ124" t="s">
        <v>262</v>
      </c>
      <c r="TAR124" t="s">
        <v>455</v>
      </c>
      <c r="TAS124">
        <f>TAS56</f>
        <v>0</v>
      </c>
      <c r="TAT124" t="s">
        <v>180</v>
      </c>
      <c r="TAU124" t="s">
        <v>47</v>
      </c>
      <c r="TAV124" t="s">
        <v>632</v>
      </c>
      <c r="TAW124" t="s">
        <v>262</v>
      </c>
      <c r="TAX124" t="s">
        <v>455</v>
      </c>
      <c r="TAY124">
        <f>TAY56</f>
        <v>0</v>
      </c>
      <c r="TAZ124" t="s">
        <v>180</v>
      </c>
      <c r="TBA124" t="s">
        <v>47</v>
      </c>
      <c r="TBB124" t="s">
        <v>632</v>
      </c>
      <c r="TBC124" t="s">
        <v>262</v>
      </c>
      <c r="TBD124" t="s">
        <v>455</v>
      </c>
      <c r="TBE124">
        <f>TBE56</f>
        <v>0</v>
      </c>
      <c r="TBF124" t="s">
        <v>180</v>
      </c>
      <c r="TBG124" t="s">
        <v>47</v>
      </c>
      <c r="TBH124" t="s">
        <v>632</v>
      </c>
      <c r="TBI124" t="s">
        <v>262</v>
      </c>
      <c r="TBJ124" t="s">
        <v>455</v>
      </c>
      <c r="TBK124">
        <f>TBK56</f>
        <v>0</v>
      </c>
      <c r="TBL124" t="s">
        <v>180</v>
      </c>
      <c r="TBM124" t="s">
        <v>47</v>
      </c>
      <c r="TBN124" t="s">
        <v>632</v>
      </c>
      <c r="TBO124" t="s">
        <v>262</v>
      </c>
      <c r="TBP124" t="s">
        <v>455</v>
      </c>
      <c r="TBQ124">
        <f>TBQ56</f>
        <v>0</v>
      </c>
      <c r="TBR124" t="s">
        <v>180</v>
      </c>
      <c r="TBS124" t="s">
        <v>47</v>
      </c>
      <c r="TBT124" t="s">
        <v>632</v>
      </c>
      <c r="TBU124" t="s">
        <v>262</v>
      </c>
      <c r="TBV124" t="s">
        <v>455</v>
      </c>
      <c r="TBW124">
        <f>TBW56</f>
        <v>0</v>
      </c>
      <c r="TBX124" t="s">
        <v>180</v>
      </c>
      <c r="TBY124" t="s">
        <v>47</v>
      </c>
      <c r="TBZ124" t="s">
        <v>632</v>
      </c>
      <c r="TCA124" t="s">
        <v>262</v>
      </c>
      <c r="TCB124" t="s">
        <v>455</v>
      </c>
      <c r="TCC124">
        <f>TCC56</f>
        <v>0</v>
      </c>
      <c r="TCD124" t="s">
        <v>180</v>
      </c>
      <c r="TCE124" t="s">
        <v>47</v>
      </c>
      <c r="TCF124" t="s">
        <v>632</v>
      </c>
      <c r="TCG124" t="s">
        <v>262</v>
      </c>
      <c r="TCH124" t="s">
        <v>455</v>
      </c>
      <c r="TCI124">
        <f>TCI56</f>
        <v>0</v>
      </c>
      <c r="TCJ124" t="s">
        <v>180</v>
      </c>
      <c r="TCK124" t="s">
        <v>47</v>
      </c>
      <c r="TCL124" t="s">
        <v>632</v>
      </c>
      <c r="TCM124" t="s">
        <v>262</v>
      </c>
      <c r="TCN124" t="s">
        <v>455</v>
      </c>
      <c r="TCO124">
        <f>TCO56</f>
        <v>0</v>
      </c>
      <c r="TCP124" t="s">
        <v>180</v>
      </c>
      <c r="TCQ124" t="s">
        <v>47</v>
      </c>
      <c r="TCR124" t="s">
        <v>632</v>
      </c>
      <c r="TCS124" t="s">
        <v>262</v>
      </c>
      <c r="TCT124" t="s">
        <v>455</v>
      </c>
      <c r="TCU124">
        <f>TCU56</f>
        <v>0</v>
      </c>
      <c r="TCV124" t="s">
        <v>180</v>
      </c>
      <c r="TCW124" t="s">
        <v>47</v>
      </c>
      <c r="TCX124" t="s">
        <v>632</v>
      </c>
      <c r="TCY124" t="s">
        <v>262</v>
      </c>
      <c r="TCZ124" t="s">
        <v>455</v>
      </c>
      <c r="TDA124">
        <f>TDA56</f>
        <v>0</v>
      </c>
      <c r="TDB124" t="s">
        <v>180</v>
      </c>
      <c r="TDC124" t="s">
        <v>47</v>
      </c>
      <c r="TDD124" t="s">
        <v>632</v>
      </c>
      <c r="TDE124" t="s">
        <v>262</v>
      </c>
      <c r="TDF124" t="s">
        <v>455</v>
      </c>
      <c r="TDG124">
        <f>TDG56</f>
        <v>0</v>
      </c>
      <c r="TDH124" t="s">
        <v>180</v>
      </c>
      <c r="TDI124" t="s">
        <v>47</v>
      </c>
      <c r="TDJ124" t="s">
        <v>632</v>
      </c>
      <c r="TDK124" t="s">
        <v>262</v>
      </c>
      <c r="TDL124" t="s">
        <v>455</v>
      </c>
      <c r="TDM124">
        <f>TDM56</f>
        <v>0</v>
      </c>
      <c r="TDN124" t="s">
        <v>180</v>
      </c>
      <c r="TDO124" t="s">
        <v>47</v>
      </c>
      <c r="TDP124" t="s">
        <v>632</v>
      </c>
      <c r="TDQ124" t="s">
        <v>262</v>
      </c>
      <c r="TDR124" t="s">
        <v>455</v>
      </c>
      <c r="TDS124">
        <f>TDS56</f>
        <v>0</v>
      </c>
      <c r="TDT124" t="s">
        <v>180</v>
      </c>
      <c r="TDU124" t="s">
        <v>47</v>
      </c>
      <c r="TDV124" t="s">
        <v>632</v>
      </c>
      <c r="TDW124" t="s">
        <v>262</v>
      </c>
      <c r="TDX124" t="s">
        <v>455</v>
      </c>
      <c r="TDY124">
        <f>TDY56</f>
        <v>0</v>
      </c>
      <c r="TDZ124" t="s">
        <v>180</v>
      </c>
      <c r="TEA124" t="s">
        <v>47</v>
      </c>
      <c r="TEB124" t="s">
        <v>632</v>
      </c>
      <c r="TEC124" t="s">
        <v>262</v>
      </c>
      <c r="TED124" t="s">
        <v>455</v>
      </c>
      <c r="TEE124">
        <f>TEE56</f>
        <v>0</v>
      </c>
      <c r="TEF124" t="s">
        <v>180</v>
      </c>
      <c r="TEG124" t="s">
        <v>47</v>
      </c>
      <c r="TEH124" t="s">
        <v>632</v>
      </c>
      <c r="TEI124" t="s">
        <v>262</v>
      </c>
      <c r="TEJ124" t="s">
        <v>455</v>
      </c>
      <c r="TEK124">
        <f>TEK56</f>
        <v>0</v>
      </c>
      <c r="TEL124" t="s">
        <v>180</v>
      </c>
      <c r="TEM124" t="s">
        <v>47</v>
      </c>
      <c r="TEN124" t="s">
        <v>632</v>
      </c>
      <c r="TEO124" t="s">
        <v>262</v>
      </c>
      <c r="TEP124" t="s">
        <v>455</v>
      </c>
      <c r="TEQ124">
        <f>TEQ56</f>
        <v>0</v>
      </c>
      <c r="TER124" t="s">
        <v>180</v>
      </c>
      <c r="TES124" t="s">
        <v>47</v>
      </c>
      <c r="TET124" t="s">
        <v>632</v>
      </c>
      <c r="TEU124" t="s">
        <v>262</v>
      </c>
      <c r="TEV124" t="s">
        <v>455</v>
      </c>
      <c r="TEW124">
        <f>TEW56</f>
        <v>0</v>
      </c>
      <c r="TEX124" t="s">
        <v>180</v>
      </c>
      <c r="TEY124" t="s">
        <v>47</v>
      </c>
      <c r="TEZ124" t="s">
        <v>632</v>
      </c>
      <c r="TFA124" t="s">
        <v>262</v>
      </c>
      <c r="TFB124" t="s">
        <v>455</v>
      </c>
      <c r="TFC124">
        <f>TFC56</f>
        <v>0</v>
      </c>
      <c r="TFD124" t="s">
        <v>180</v>
      </c>
      <c r="TFE124" t="s">
        <v>47</v>
      </c>
      <c r="TFF124" t="s">
        <v>632</v>
      </c>
      <c r="TFG124" t="s">
        <v>262</v>
      </c>
      <c r="TFH124" t="s">
        <v>455</v>
      </c>
      <c r="TFI124">
        <f>TFI56</f>
        <v>0</v>
      </c>
      <c r="TFJ124" t="s">
        <v>180</v>
      </c>
      <c r="TFK124" t="s">
        <v>47</v>
      </c>
      <c r="TFL124" t="s">
        <v>632</v>
      </c>
      <c r="TFM124" t="s">
        <v>262</v>
      </c>
      <c r="TFN124" t="s">
        <v>455</v>
      </c>
      <c r="TFO124">
        <f>TFO56</f>
        <v>0</v>
      </c>
      <c r="TFP124" t="s">
        <v>180</v>
      </c>
      <c r="TFQ124" t="s">
        <v>47</v>
      </c>
      <c r="TFR124" t="s">
        <v>632</v>
      </c>
      <c r="TFS124" t="s">
        <v>262</v>
      </c>
      <c r="TFT124" t="s">
        <v>455</v>
      </c>
      <c r="TFU124">
        <f>TFU56</f>
        <v>0</v>
      </c>
      <c r="TFV124" t="s">
        <v>180</v>
      </c>
      <c r="TFW124" t="s">
        <v>47</v>
      </c>
      <c r="TFX124" t="s">
        <v>632</v>
      </c>
      <c r="TFY124" t="s">
        <v>262</v>
      </c>
      <c r="TFZ124" t="s">
        <v>455</v>
      </c>
      <c r="TGA124">
        <f>TGA56</f>
        <v>0</v>
      </c>
      <c r="TGB124" t="s">
        <v>180</v>
      </c>
      <c r="TGC124" t="s">
        <v>47</v>
      </c>
      <c r="TGD124" t="s">
        <v>632</v>
      </c>
      <c r="TGE124" t="s">
        <v>262</v>
      </c>
      <c r="TGF124" t="s">
        <v>455</v>
      </c>
      <c r="TGG124">
        <f>TGG56</f>
        <v>0</v>
      </c>
      <c r="TGH124" t="s">
        <v>180</v>
      </c>
      <c r="TGI124" t="s">
        <v>47</v>
      </c>
      <c r="TGJ124" t="s">
        <v>632</v>
      </c>
      <c r="TGK124" t="s">
        <v>262</v>
      </c>
      <c r="TGL124" t="s">
        <v>455</v>
      </c>
      <c r="TGM124">
        <f>TGM56</f>
        <v>0</v>
      </c>
      <c r="TGN124" t="s">
        <v>180</v>
      </c>
      <c r="TGO124" t="s">
        <v>47</v>
      </c>
      <c r="TGP124" t="s">
        <v>632</v>
      </c>
      <c r="TGQ124" t="s">
        <v>262</v>
      </c>
      <c r="TGR124" t="s">
        <v>455</v>
      </c>
      <c r="TGS124">
        <f>TGS56</f>
        <v>0</v>
      </c>
      <c r="TGT124" t="s">
        <v>180</v>
      </c>
      <c r="TGU124" t="s">
        <v>47</v>
      </c>
      <c r="TGV124" t="s">
        <v>632</v>
      </c>
      <c r="TGW124" t="s">
        <v>262</v>
      </c>
      <c r="TGX124" t="s">
        <v>455</v>
      </c>
      <c r="TGY124">
        <f>TGY56</f>
        <v>0</v>
      </c>
      <c r="TGZ124" t="s">
        <v>180</v>
      </c>
      <c r="THA124" t="s">
        <v>47</v>
      </c>
      <c r="THB124" t="s">
        <v>632</v>
      </c>
      <c r="THC124" t="s">
        <v>262</v>
      </c>
      <c r="THD124" t="s">
        <v>455</v>
      </c>
      <c r="THE124">
        <f>THE56</f>
        <v>0</v>
      </c>
      <c r="THF124" t="s">
        <v>180</v>
      </c>
      <c r="THG124" t="s">
        <v>47</v>
      </c>
      <c r="THH124" t="s">
        <v>632</v>
      </c>
      <c r="THI124" t="s">
        <v>262</v>
      </c>
      <c r="THJ124" t="s">
        <v>455</v>
      </c>
      <c r="THK124">
        <f>THK56</f>
        <v>0</v>
      </c>
      <c r="THL124" t="s">
        <v>180</v>
      </c>
      <c r="THM124" t="s">
        <v>47</v>
      </c>
      <c r="THN124" t="s">
        <v>632</v>
      </c>
      <c r="THO124" t="s">
        <v>262</v>
      </c>
      <c r="THP124" t="s">
        <v>455</v>
      </c>
      <c r="THQ124">
        <f>THQ56</f>
        <v>0</v>
      </c>
      <c r="THR124" t="s">
        <v>180</v>
      </c>
      <c r="THS124" t="s">
        <v>47</v>
      </c>
      <c r="THT124" t="s">
        <v>632</v>
      </c>
      <c r="THU124" t="s">
        <v>262</v>
      </c>
      <c r="THV124" t="s">
        <v>455</v>
      </c>
      <c r="THW124">
        <f>THW56</f>
        <v>0</v>
      </c>
      <c r="THX124" t="s">
        <v>180</v>
      </c>
      <c r="THY124" t="s">
        <v>47</v>
      </c>
      <c r="THZ124" t="s">
        <v>632</v>
      </c>
      <c r="TIA124" t="s">
        <v>262</v>
      </c>
      <c r="TIB124" t="s">
        <v>455</v>
      </c>
      <c r="TIC124">
        <f>TIC56</f>
        <v>0</v>
      </c>
      <c r="TID124" t="s">
        <v>180</v>
      </c>
      <c r="TIE124" t="s">
        <v>47</v>
      </c>
      <c r="TIF124" t="s">
        <v>632</v>
      </c>
      <c r="TIG124" t="s">
        <v>262</v>
      </c>
      <c r="TIH124" t="s">
        <v>455</v>
      </c>
      <c r="TII124">
        <f>TII56</f>
        <v>0</v>
      </c>
      <c r="TIJ124" t="s">
        <v>180</v>
      </c>
      <c r="TIK124" t="s">
        <v>47</v>
      </c>
      <c r="TIL124" t="s">
        <v>632</v>
      </c>
      <c r="TIM124" t="s">
        <v>262</v>
      </c>
      <c r="TIN124" t="s">
        <v>455</v>
      </c>
      <c r="TIO124">
        <f>TIO56</f>
        <v>0</v>
      </c>
      <c r="TIP124" t="s">
        <v>180</v>
      </c>
      <c r="TIQ124" t="s">
        <v>47</v>
      </c>
      <c r="TIR124" t="s">
        <v>632</v>
      </c>
      <c r="TIS124" t="s">
        <v>262</v>
      </c>
      <c r="TIT124" t="s">
        <v>455</v>
      </c>
      <c r="TIU124">
        <f>TIU56</f>
        <v>0</v>
      </c>
      <c r="TIV124" t="s">
        <v>180</v>
      </c>
      <c r="TIW124" t="s">
        <v>47</v>
      </c>
      <c r="TIX124" t="s">
        <v>632</v>
      </c>
      <c r="TIY124" t="s">
        <v>262</v>
      </c>
      <c r="TIZ124" t="s">
        <v>455</v>
      </c>
      <c r="TJA124">
        <f>TJA56</f>
        <v>0</v>
      </c>
      <c r="TJB124" t="s">
        <v>180</v>
      </c>
      <c r="TJC124" t="s">
        <v>47</v>
      </c>
      <c r="TJD124" t="s">
        <v>632</v>
      </c>
      <c r="TJE124" t="s">
        <v>262</v>
      </c>
      <c r="TJF124" t="s">
        <v>455</v>
      </c>
      <c r="TJG124">
        <f>TJG56</f>
        <v>0</v>
      </c>
      <c r="TJH124" t="s">
        <v>180</v>
      </c>
      <c r="TJI124" t="s">
        <v>47</v>
      </c>
      <c r="TJJ124" t="s">
        <v>632</v>
      </c>
      <c r="TJK124" t="s">
        <v>262</v>
      </c>
      <c r="TJL124" t="s">
        <v>455</v>
      </c>
      <c r="TJM124">
        <f>TJM56</f>
        <v>0</v>
      </c>
      <c r="TJN124" t="s">
        <v>180</v>
      </c>
      <c r="TJO124" t="s">
        <v>47</v>
      </c>
      <c r="TJP124" t="s">
        <v>632</v>
      </c>
      <c r="TJQ124" t="s">
        <v>262</v>
      </c>
      <c r="TJR124" t="s">
        <v>455</v>
      </c>
      <c r="TJS124">
        <f>TJS56</f>
        <v>0</v>
      </c>
      <c r="TJT124" t="s">
        <v>180</v>
      </c>
      <c r="TJU124" t="s">
        <v>47</v>
      </c>
      <c r="TJV124" t="s">
        <v>632</v>
      </c>
      <c r="TJW124" t="s">
        <v>262</v>
      </c>
      <c r="TJX124" t="s">
        <v>455</v>
      </c>
      <c r="TJY124">
        <f>TJY56</f>
        <v>0</v>
      </c>
      <c r="TJZ124" t="s">
        <v>180</v>
      </c>
      <c r="TKA124" t="s">
        <v>47</v>
      </c>
      <c r="TKB124" t="s">
        <v>632</v>
      </c>
      <c r="TKC124" t="s">
        <v>262</v>
      </c>
      <c r="TKD124" t="s">
        <v>455</v>
      </c>
      <c r="TKE124">
        <f>TKE56</f>
        <v>0</v>
      </c>
      <c r="TKF124" t="s">
        <v>180</v>
      </c>
      <c r="TKG124" t="s">
        <v>47</v>
      </c>
      <c r="TKH124" t="s">
        <v>632</v>
      </c>
      <c r="TKI124" t="s">
        <v>262</v>
      </c>
      <c r="TKJ124" t="s">
        <v>455</v>
      </c>
      <c r="TKK124">
        <f>TKK56</f>
        <v>0</v>
      </c>
      <c r="TKL124" t="s">
        <v>180</v>
      </c>
      <c r="TKM124" t="s">
        <v>47</v>
      </c>
      <c r="TKN124" t="s">
        <v>632</v>
      </c>
      <c r="TKO124" t="s">
        <v>262</v>
      </c>
      <c r="TKP124" t="s">
        <v>455</v>
      </c>
      <c r="TKQ124">
        <f>TKQ56</f>
        <v>0</v>
      </c>
      <c r="TKR124" t="s">
        <v>180</v>
      </c>
      <c r="TKS124" t="s">
        <v>47</v>
      </c>
      <c r="TKT124" t="s">
        <v>632</v>
      </c>
      <c r="TKU124" t="s">
        <v>262</v>
      </c>
      <c r="TKV124" t="s">
        <v>455</v>
      </c>
      <c r="TKW124">
        <f>TKW56</f>
        <v>0</v>
      </c>
      <c r="TKX124" t="s">
        <v>180</v>
      </c>
      <c r="TKY124" t="s">
        <v>47</v>
      </c>
      <c r="TKZ124" t="s">
        <v>632</v>
      </c>
      <c r="TLA124" t="s">
        <v>262</v>
      </c>
      <c r="TLB124" t="s">
        <v>455</v>
      </c>
      <c r="TLC124">
        <f>TLC56</f>
        <v>0</v>
      </c>
      <c r="TLD124" t="s">
        <v>180</v>
      </c>
      <c r="TLE124" t="s">
        <v>47</v>
      </c>
      <c r="TLF124" t="s">
        <v>632</v>
      </c>
      <c r="TLG124" t="s">
        <v>262</v>
      </c>
      <c r="TLH124" t="s">
        <v>455</v>
      </c>
      <c r="TLI124">
        <f>TLI56</f>
        <v>0</v>
      </c>
      <c r="TLJ124" t="s">
        <v>180</v>
      </c>
      <c r="TLK124" t="s">
        <v>47</v>
      </c>
      <c r="TLL124" t="s">
        <v>632</v>
      </c>
      <c r="TLM124" t="s">
        <v>262</v>
      </c>
      <c r="TLN124" t="s">
        <v>455</v>
      </c>
      <c r="TLO124">
        <f>TLO56</f>
        <v>0</v>
      </c>
      <c r="TLP124" t="s">
        <v>180</v>
      </c>
      <c r="TLQ124" t="s">
        <v>47</v>
      </c>
      <c r="TLR124" t="s">
        <v>632</v>
      </c>
      <c r="TLS124" t="s">
        <v>262</v>
      </c>
      <c r="TLT124" t="s">
        <v>455</v>
      </c>
      <c r="TLU124">
        <f>TLU56</f>
        <v>0</v>
      </c>
      <c r="TLV124" t="s">
        <v>180</v>
      </c>
      <c r="TLW124" t="s">
        <v>47</v>
      </c>
      <c r="TLX124" t="s">
        <v>632</v>
      </c>
      <c r="TLY124" t="s">
        <v>262</v>
      </c>
      <c r="TLZ124" t="s">
        <v>455</v>
      </c>
      <c r="TMA124">
        <f>TMA56</f>
        <v>0</v>
      </c>
      <c r="TMB124" t="s">
        <v>180</v>
      </c>
      <c r="TMC124" t="s">
        <v>47</v>
      </c>
      <c r="TMD124" t="s">
        <v>632</v>
      </c>
      <c r="TME124" t="s">
        <v>262</v>
      </c>
      <c r="TMF124" t="s">
        <v>455</v>
      </c>
      <c r="TMG124">
        <f>TMG56</f>
        <v>0</v>
      </c>
      <c r="TMH124" t="s">
        <v>180</v>
      </c>
      <c r="TMI124" t="s">
        <v>47</v>
      </c>
      <c r="TMJ124" t="s">
        <v>632</v>
      </c>
      <c r="TMK124" t="s">
        <v>262</v>
      </c>
      <c r="TML124" t="s">
        <v>455</v>
      </c>
      <c r="TMM124">
        <f>TMM56</f>
        <v>0</v>
      </c>
      <c r="TMN124" t="s">
        <v>180</v>
      </c>
      <c r="TMO124" t="s">
        <v>47</v>
      </c>
      <c r="TMP124" t="s">
        <v>632</v>
      </c>
      <c r="TMQ124" t="s">
        <v>262</v>
      </c>
      <c r="TMR124" t="s">
        <v>455</v>
      </c>
      <c r="TMS124">
        <f>TMS56</f>
        <v>0</v>
      </c>
      <c r="TMT124" t="s">
        <v>180</v>
      </c>
      <c r="TMU124" t="s">
        <v>47</v>
      </c>
      <c r="TMV124" t="s">
        <v>632</v>
      </c>
      <c r="TMW124" t="s">
        <v>262</v>
      </c>
      <c r="TMX124" t="s">
        <v>455</v>
      </c>
      <c r="TMY124">
        <f>TMY56</f>
        <v>0</v>
      </c>
      <c r="TMZ124" t="s">
        <v>180</v>
      </c>
      <c r="TNA124" t="s">
        <v>47</v>
      </c>
      <c r="TNB124" t="s">
        <v>632</v>
      </c>
      <c r="TNC124" t="s">
        <v>262</v>
      </c>
      <c r="TND124" t="s">
        <v>455</v>
      </c>
      <c r="TNE124">
        <f>TNE56</f>
        <v>0</v>
      </c>
      <c r="TNF124" t="s">
        <v>180</v>
      </c>
      <c r="TNG124" t="s">
        <v>47</v>
      </c>
      <c r="TNH124" t="s">
        <v>632</v>
      </c>
      <c r="TNI124" t="s">
        <v>262</v>
      </c>
      <c r="TNJ124" t="s">
        <v>455</v>
      </c>
      <c r="TNK124">
        <f>TNK56</f>
        <v>0</v>
      </c>
      <c r="TNL124" t="s">
        <v>180</v>
      </c>
      <c r="TNM124" t="s">
        <v>47</v>
      </c>
      <c r="TNN124" t="s">
        <v>632</v>
      </c>
      <c r="TNO124" t="s">
        <v>262</v>
      </c>
      <c r="TNP124" t="s">
        <v>455</v>
      </c>
      <c r="TNQ124">
        <f>TNQ56</f>
        <v>0</v>
      </c>
      <c r="TNR124" t="s">
        <v>180</v>
      </c>
      <c r="TNS124" t="s">
        <v>47</v>
      </c>
      <c r="TNT124" t="s">
        <v>632</v>
      </c>
      <c r="TNU124" t="s">
        <v>262</v>
      </c>
      <c r="TNV124" t="s">
        <v>455</v>
      </c>
      <c r="TNW124">
        <f>TNW56</f>
        <v>0</v>
      </c>
      <c r="TNX124" t="s">
        <v>180</v>
      </c>
      <c r="TNY124" t="s">
        <v>47</v>
      </c>
      <c r="TNZ124" t="s">
        <v>632</v>
      </c>
      <c r="TOA124" t="s">
        <v>262</v>
      </c>
      <c r="TOB124" t="s">
        <v>455</v>
      </c>
      <c r="TOC124">
        <f>TOC56</f>
        <v>0</v>
      </c>
      <c r="TOD124" t="s">
        <v>180</v>
      </c>
      <c r="TOE124" t="s">
        <v>47</v>
      </c>
      <c r="TOF124" t="s">
        <v>632</v>
      </c>
      <c r="TOG124" t="s">
        <v>262</v>
      </c>
      <c r="TOH124" t="s">
        <v>455</v>
      </c>
      <c r="TOI124">
        <f>TOI56</f>
        <v>0</v>
      </c>
      <c r="TOJ124" t="s">
        <v>180</v>
      </c>
      <c r="TOK124" t="s">
        <v>47</v>
      </c>
      <c r="TOL124" t="s">
        <v>632</v>
      </c>
      <c r="TOM124" t="s">
        <v>262</v>
      </c>
      <c r="TON124" t="s">
        <v>455</v>
      </c>
      <c r="TOO124">
        <f>TOO56</f>
        <v>0</v>
      </c>
      <c r="TOP124" t="s">
        <v>180</v>
      </c>
      <c r="TOQ124" t="s">
        <v>47</v>
      </c>
      <c r="TOR124" t="s">
        <v>632</v>
      </c>
      <c r="TOS124" t="s">
        <v>262</v>
      </c>
      <c r="TOT124" t="s">
        <v>455</v>
      </c>
      <c r="TOU124">
        <f>TOU56</f>
        <v>0</v>
      </c>
      <c r="TOV124" t="s">
        <v>180</v>
      </c>
      <c r="TOW124" t="s">
        <v>47</v>
      </c>
      <c r="TOX124" t="s">
        <v>632</v>
      </c>
      <c r="TOY124" t="s">
        <v>262</v>
      </c>
      <c r="TOZ124" t="s">
        <v>455</v>
      </c>
      <c r="TPA124">
        <f>TPA56</f>
        <v>0</v>
      </c>
      <c r="TPB124" t="s">
        <v>180</v>
      </c>
      <c r="TPC124" t="s">
        <v>47</v>
      </c>
      <c r="TPD124" t="s">
        <v>632</v>
      </c>
      <c r="TPE124" t="s">
        <v>262</v>
      </c>
      <c r="TPF124" t="s">
        <v>455</v>
      </c>
      <c r="TPG124">
        <f>TPG56</f>
        <v>0</v>
      </c>
      <c r="TPH124" t="s">
        <v>180</v>
      </c>
      <c r="TPI124" t="s">
        <v>47</v>
      </c>
      <c r="TPJ124" t="s">
        <v>632</v>
      </c>
      <c r="TPK124" t="s">
        <v>262</v>
      </c>
      <c r="TPL124" t="s">
        <v>455</v>
      </c>
      <c r="TPM124">
        <f>TPM56</f>
        <v>0</v>
      </c>
      <c r="TPN124" t="s">
        <v>180</v>
      </c>
      <c r="TPO124" t="s">
        <v>47</v>
      </c>
      <c r="TPP124" t="s">
        <v>632</v>
      </c>
      <c r="TPQ124" t="s">
        <v>262</v>
      </c>
      <c r="TPR124" t="s">
        <v>455</v>
      </c>
      <c r="TPS124">
        <f>TPS56</f>
        <v>0</v>
      </c>
      <c r="TPT124" t="s">
        <v>180</v>
      </c>
      <c r="TPU124" t="s">
        <v>47</v>
      </c>
      <c r="TPV124" t="s">
        <v>632</v>
      </c>
      <c r="TPW124" t="s">
        <v>262</v>
      </c>
      <c r="TPX124" t="s">
        <v>455</v>
      </c>
      <c r="TPY124">
        <f>TPY56</f>
        <v>0</v>
      </c>
      <c r="TPZ124" t="s">
        <v>180</v>
      </c>
      <c r="TQA124" t="s">
        <v>47</v>
      </c>
      <c r="TQB124" t="s">
        <v>632</v>
      </c>
      <c r="TQC124" t="s">
        <v>262</v>
      </c>
      <c r="TQD124" t="s">
        <v>455</v>
      </c>
      <c r="TQE124">
        <f>TQE56</f>
        <v>0</v>
      </c>
      <c r="TQF124" t="s">
        <v>180</v>
      </c>
      <c r="TQG124" t="s">
        <v>47</v>
      </c>
      <c r="TQH124" t="s">
        <v>632</v>
      </c>
      <c r="TQI124" t="s">
        <v>262</v>
      </c>
      <c r="TQJ124" t="s">
        <v>455</v>
      </c>
      <c r="TQK124">
        <f>TQK56</f>
        <v>0</v>
      </c>
      <c r="TQL124" t="s">
        <v>180</v>
      </c>
      <c r="TQM124" t="s">
        <v>47</v>
      </c>
      <c r="TQN124" t="s">
        <v>632</v>
      </c>
      <c r="TQO124" t="s">
        <v>262</v>
      </c>
      <c r="TQP124" t="s">
        <v>455</v>
      </c>
      <c r="TQQ124">
        <f>TQQ56</f>
        <v>0</v>
      </c>
      <c r="TQR124" t="s">
        <v>180</v>
      </c>
      <c r="TQS124" t="s">
        <v>47</v>
      </c>
      <c r="TQT124" t="s">
        <v>632</v>
      </c>
      <c r="TQU124" t="s">
        <v>262</v>
      </c>
      <c r="TQV124" t="s">
        <v>455</v>
      </c>
      <c r="TQW124">
        <f>TQW56</f>
        <v>0</v>
      </c>
      <c r="TQX124" t="s">
        <v>180</v>
      </c>
      <c r="TQY124" t="s">
        <v>47</v>
      </c>
      <c r="TQZ124" t="s">
        <v>632</v>
      </c>
      <c r="TRA124" t="s">
        <v>262</v>
      </c>
      <c r="TRB124" t="s">
        <v>455</v>
      </c>
      <c r="TRC124">
        <f>TRC56</f>
        <v>0</v>
      </c>
      <c r="TRD124" t="s">
        <v>180</v>
      </c>
      <c r="TRE124" t="s">
        <v>47</v>
      </c>
      <c r="TRF124" t="s">
        <v>632</v>
      </c>
      <c r="TRG124" t="s">
        <v>262</v>
      </c>
      <c r="TRH124" t="s">
        <v>455</v>
      </c>
      <c r="TRI124">
        <f>TRI56</f>
        <v>0</v>
      </c>
      <c r="TRJ124" t="s">
        <v>180</v>
      </c>
      <c r="TRK124" t="s">
        <v>47</v>
      </c>
      <c r="TRL124" t="s">
        <v>632</v>
      </c>
      <c r="TRM124" t="s">
        <v>262</v>
      </c>
      <c r="TRN124" t="s">
        <v>455</v>
      </c>
      <c r="TRO124">
        <f>TRO56</f>
        <v>0</v>
      </c>
      <c r="TRP124" t="s">
        <v>180</v>
      </c>
      <c r="TRQ124" t="s">
        <v>47</v>
      </c>
      <c r="TRR124" t="s">
        <v>632</v>
      </c>
      <c r="TRS124" t="s">
        <v>262</v>
      </c>
      <c r="TRT124" t="s">
        <v>455</v>
      </c>
      <c r="TRU124">
        <f>TRU56</f>
        <v>0</v>
      </c>
      <c r="TRV124" t="s">
        <v>180</v>
      </c>
      <c r="TRW124" t="s">
        <v>47</v>
      </c>
      <c r="TRX124" t="s">
        <v>632</v>
      </c>
      <c r="TRY124" t="s">
        <v>262</v>
      </c>
      <c r="TRZ124" t="s">
        <v>455</v>
      </c>
      <c r="TSA124">
        <f>TSA56</f>
        <v>0</v>
      </c>
      <c r="TSB124" t="s">
        <v>180</v>
      </c>
      <c r="TSC124" t="s">
        <v>47</v>
      </c>
      <c r="TSD124" t="s">
        <v>632</v>
      </c>
      <c r="TSE124" t="s">
        <v>262</v>
      </c>
      <c r="TSF124" t="s">
        <v>455</v>
      </c>
      <c r="TSG124">
        <f>TSG56</f>
        <v>0</v>
      </c>
      <c r="TSH124" t="s">
        <v>180</v>
      </c>
      <c r="TSI124" t="s">
        <v>47</v>
      </c>
      <c r="TSJ124" t="s">
        <v>632</v>
      </c>
      <c r="TSK124" t="s">
        <v>262</v>
      </c>
      <c r="TSL124" t="s">
        <v>455</v>
      </c>
      <c r="TSM124">
        <f>TSM56</f>
        <v>0</v>
      </c>
      <c r="TSN124" t="s">
        <v>180</v>
      </c>
      <c r="TSO124" t="s">
        <v>47</v>
      </c>
      <c r="TSP124" t="s">
        <v>632</v>
      </c>
      <c r="TSQ124" t="s">
        <v>262</v>
      </c>
      <c r="TSR124" t="s">
        <v>455</v>
      </c>
      <c r="TSS124">
        <f>TSS56</f>
        <v>0</v>
      </c>
      <c r="TST124" t="s">
        <v>180</v>
      </c>
      <c r="TSU124" t="s">
        <v>47</v>
      </c>
      <c r="TSV124" t="s">
        <v>632</v>
      </c>
      <c r="TSW124" t="s">
        <v>262</v>
      </c>
      <c r="TSX124" t="s">
        <v>455</v>
      </c>
      <c r="TSY124">
        <f>TSY56</f>
        <v>0</v>
      </c>
      <c r="TSZ124" t="s">
        <v>180</v>
      </c>
      <c r="TTA124" t="s">
        <v>47</v>
      </c>
      <c r="TTB124" t="s">
        <v>632</v>
      </c>
      <c r="TTC124" t="s">
        <v>262</v>
      </c>
      <c r="TTD124" t="s">
        <v>455</v>
      </c>
      <c r="TTE124">
        <f>TTE56</f>
        <v>0</v>
      </c>
      <c r="TTF124" t="s">
        <v>180</v>
      </c>
      <c r="TTG124" t="s">
        <v>47</v>
      </c>
      <c r="TTH124" t="s">
        <v>632</v>
      </c>
      <c r="TTI124" t="s">
        <v>262</v>
      </c>
      <c r="TTJ124" t="s">
        <v>455</v>
      </c>
      <c r="TTK124">
        <f>TTK56</f>
        <v>0</v>
      </c>
      <c r="TTL124" t="s">
        <v>180</v>
      </c>
      <c r="TTM124" t="s">
        <v>47</v>
      </c>
      <c r="TTN124" t="s">
        <v>632</v>
      </c>
      <c r="TTO124" t="s">
        <v>262</v>
      </c>
      <c r="TTP124" t="s">
        <v>455</v>
      </c>
      <c r="TTQ124">
        <f>TTQ56</f>
        <v>0</v>
      </c>
      <c r="TTR124" t="s">
        <v>180</v>
      </c>
      <c r="TTS124" t="s">
        <v>47</v>
      </c>
      <c r="TTT124" t="s">
        <v>632</v>
      </c>
      <c r="TTU124" t="s">
        <v>262</v>
      </c>
      <c r="TTV124" t="s">
        <v>455</v>
      </c>
      <c r="TTW124">
        <f>TTW56</f>
        <v>0</v>
      </c>
      <c r="TTX124" t="s">
        <v>180</v>
      </c>
      <c r="TTY124" t="s">
        <v>47</v>
      </c>
      <c r="TTZ124" t="s">
        <v>632</v>
      </c>
      <c r="TUA124" t="s">
        <v>262</v>
      </c>
      <c r="TUB124" t="s">
        <v>455</v>
      </c>
      <c r="TUC124">
        <f>TUC56</f>
        <v>0</v>
      </c>
      <c r="TUD124" t="s">
        <v>180</v>
      </c>
      <c r="TUE124" t="s">
        <v>47</v>
      </c>
      <c r="TUF124" t="s">
        <v>632</v>
      </c>
      <c r="TUG124" t="s">
        <v>262</v>
      </c>
      <c r="TUH124" t="s">
        <v>455</v>
      </c>
      <c r="TUI124">
        <f>TUI56</f>
        <v>0</v>
      </c>
      <c r="TUJ124" t="s">
        <v>180</v>
      </c>
      <c r="TUK124" t="s">
        <v>47</v>
      </c>
      <c r="TUL124" t="s">
        <v>632</v>
      </c>
      <c r="TUM124" t="s">
        <v>262</v>
      </c>
      <c r="TUN124" t="s">
        <v>455</v>
      </c>
      <c r="TUO124">
        <f>TUO56</f>
        <v>0</v>
      </c>
      <c r="TUP124" t="s">
        <v>180</v>
      </c>
      <c r="TUQ124" t="s">
        <v>47</v>
      </c>
      <c r="TUR124" t="s">
        <v>632</v>
      </c>
      <c r="TUS124" t="s">
        <v>262</v>
      </c>
      <c r="TUT124" t="s">
        <v>455</v>
      </c>
      <c r="TUU124">
        <f>TUU56</f>
        <v>0</v>
      </c>
      <c r="TUV124" t="s">
        <v>180</v>
      </c>
      <c r="TUW124" t="s">
        <v>47</v>
      </c>
      <c r="TUX124" t="s">
        <v>632</v>
      </c>
      <c r="TUY124" t="s">
        <v>262</v>
      </c>
      <c r="TUZ124" t="s">
        <v>455</v>
      </c>
      <c r="TVA124">
        <f>TVA56</f>
        <v>0</v>
      </c>
      <c r="TVB124" t="s">
        <v>180</v>
      </c>
      <c r="TVC124" t="s">
        <v>47</v>
      </c>
      <c r="TVD124" t="s">
        <v>632</v>
      </c>
      <c r="TVE124" t="s">
        <v>262</v>
      </c>
      <c r="TVF124" t="s">
        <v>455</v>
      </c>
      <c r="TVG124">
        <f>TVG56</f>
        <v>0</v>
      </c>
      <c r="TVH124" t="s">
        <v>180</v>
      </c>
      <c r="TVI124" t="s">
        <v>47</v>
      </c>
      <c r="TVJ124" t="s">
        <v>632</v>
      </c>
      <c r="TVK124" t="s">
        <v>262</v>
      </c>
      <c r="TVL124" t="s">
        <v>455</v>
      </c>
      <c r="TVM124">
        <f>TVM56</f>
        <v>0</v>
      </c>
      <c r="TVN124" t="s">
        <v>180</v>
      </c>
      <c r="TVO124" t="s">
        <v>47</v>
      </c>
      <c r="TVP124" t="s">
        <v>632</v>
      </c>
      <c r="TVQ124" t="s">
        <v>262</v>
      </c>
      <c r="TVR124" t="s">
        <v>455</v>
      </c>
      <c r="TVS124">
        <f>TVS56</f>
        <v>0</v>
      </c>
      <c r="TVT124" t="s">
        <v>180</v>
      </c>
      <c r="TVU124" t="s">
        <v>47</v>
      </c>
      <c r="TVV124" t="s">
        <v>632</v>
      </c>
      <c r="TVW124" t="s">
        <v>262</v>
      </c>
      <c r="TVX124" t="s">
        <v>455</v>
      </c>
      <c r="TVY124">
        <f>TVY56</f>
        <v>0</v>
      </c>
      <c r="TVZ124" t="s">
        <v>180</v>
      </c>
      <c r="TWA124" t="s">
        <v>47</v>
      </c>
      <c r="TWB124" t="s">
        <v>632</v>
      </c>
      <c r="TWC124" t="s">
        <v>262</v>
      </c>
      <c r="TWD124" t="s">
        <v>455</v>
      </c>
      <c r="TWE124">
        <f>TWE56</f>
        <v>0</v>
      </c>
      <c r="TWF124" t="s">
        <v>180</v>
      </c>
      <c r="TWG124" t="s">
        <v>47</v>
      </c>
      <c r="TWH124" t="s">
        <v>632</v>
      </c>
      <c r="TWI124" t="s">
        <v>262</v>
      </c>
      <c r="TWJ124" t="s">
        <v>455</v>
      </c>
      <c r="TWK124">
        <f>TWK56</f>
        <v>0</v>
      </c>
      <c r="TWL124" t="s">
        <v>180</v>
      </c>
      <c r="TWM124" t="s">
        <v>47</v>
      </c>
      <c r="TWN124" t="s">
        <v>632</v>
      </c>
      <c r="TWO124" t="s">
        <v>262</v>
      </c>
      <c r="TWP124" t="s">
        <v>455</v>
      </c>
      <c r="TWQ124">
        <f>TWQ56</f>
        <v>0</v>
      </c>
      <c r="TWR124" t="s">
        <v>180</v>
      </c>
      <c r="TWS124" t="s">
        <v>47</v>
      </c>
      <c r="TWT124" t="s">
        <v>632</v>
      </c>
      <c r="TWU124" t="s">
        <v>262</v>
      </c>
      <c r="TWV124" t="s">
        <v>455</v>
      </c>
      <c r="TWW124">
        <f>TWW56</f>
        <v>0</v>
      </c>
      <c r="TWX124" t="s">
        <v>180</v>
      </c>
      <c r="TWY124" t="s">
        <v>47</v>
      </c>
      <c r="TWZ124" t="s">
        <v>632</v>
      </c>
      <c r="TXA124" t="s">
        <v>262</v>
      </c>
      <c r="TXB124" t="s">
        <v>455</v>
      </c>
      <c r="TXC124">
        <f>TXC56</f>
        <v>0</v>
      </c>
      <c r="TXD124" t="s">
        <v>180</v>
      </c>
      <c r="TXE124" t="s">
        <v>47</v>
      </c>
      <c r="TXF124" t="s">
        <v>632</v>
      </c>
      <c r="TXG124" t="s">
        <v>262</v>
      </c>
      <c r="TXH124" t="s">
        <v>455</v>
      </c>
      <c r="TXI124">
        <f>TXI56</f>
        <v>0</v>
      </c>
      <c r="TXJ124" t="s">
        <v>180</v>
      </c>
      <c r="TXK124" t="s">
        <v>47</v>
      </c>
      <c r="TXL124" t="s">
        <v>632</v>
      </c>
      <c r="TXM124" t="s">
        <v>262</v>
      </c>
      <c r="TXN124" t="s">
        <v>455</v>
      </c>
      <c r="TXO124">
        <f>TXO56</f>
        <v>0</v>
      </c>
      <c r="TXP124" t="s">
        <v>180</v>
      </c>
      <c r="TXQ124" t="s">
        <v>47</v>
      </c>
      <c r="TXR124" t="s">
        <v>632</v>
      </c>
      <c r="TXS124" t="s">
        <v>262</v>
      </c>
      <c r="TXT124" t="s">
        <v>455</v>
      </c>
      <c r="TXU124">
        <f>TXU56</f>
        <v>0</v>
      </c>
      <c r="TXV124" t="s">
        <v>180</v>
      </c>
      <c r="TXW124" t="s">
        <v>47</v>
      </c>
      <c r="TXX124" t="s">
        <v>632</v>
      </c>
      <c r="TXY124" t="s">
        <v>262</v>
      </c>
      <c r="TXZ124" t="s">
        <v>455</v>
      </c>
      <c r="TYA124">
        <f>TYA56</f>
        <v>0</v>
      </c>
      <c r="TYB124" t="s">
        <v>180</v>
      </c>
      <c r="TYC124" t="s">
        <v>47</v>
      </c>
      <c r="TYD124" t="s">
        <v>632</v>
      </c>
      <c r="TYE124" t="s">
        <v>262</v>
      </c>
      <c r="TYF124" t="s">
        <v>455</v>
      </c>
      <c r="TYG124">
        <f>TYG56</f>
        <v>0</v>
      </c>
      <c r="TYH124" t="s">
        <v>180</v>
      </c>
      <c r="TYI124" t="s">
        <v>47</v>
      </c>
      <c r="TYJ124" t="s">
        <v>632</v>
      </c>
      <c r="TYK124" t="s">
        <v>262</v>
      </c>
      <c r="TYL124" t="s">
        <v>455</v>
      </c>
      <c r="TYM124">
        <f>TYM56</f>
        <v>0</v>
      </c>
      <c r="TYN124" t="s">
        <v>180</v>
      </c>
      <c r="TYO124" t="s">
        <v>47</v>
      </c>
      <c r="TYP124" t="s">
        <v>632</v>
      </c>
      <c r="TYQ124" t="s">
        <v>262</v>
      </c>
      <c r="TYR124" t="s">
        <v>455</v>
      </c>
      <c r="TYS124">
        <f>TYS56</f>
        <v>0</v>
      </c>
      <c r="TYT124" t="s">
        <v>180</v>
      </c>
      <c r="TYU124" t="s">
        <v>47</v>
      </c>
      <c r="TYV124" t="s">
        <v>632</v>
      </c>
      <c r="TYW124" t="s">
        <v>262</v>
      </c>
      <c r="TYX124" t="s">
        <v>455</v>
      </c>
      <c r="TYY124">
        <f>TYY56</f>
        <v>0</v>
      </c>
      <c r="TYZ124" t="s">
        <v>180</v>
      </c>
      <c r="TZA124" t="s">
        <v>47</v>
      </c>
      <c r="TZB124" t="s">
        <v>632</v>
      </c>
      <c r="TZC124" t="s">
        <v>262</v>
      </c>
      <c r="TZD124" t="s">
        <v>455</v>
      </c>
      <c r="TZE124">
        <f>TZE56</f>
        <v>0</v>
      </c>
      <c r="TZF124" t="s">
        <v>180</v>
      </c>
      <c r="TZG124" t="s">
        <v>47</v>
      </c>
      <c r="TZH124" t="s">
        <v>632</v>
      </c>
      <c r="TZI124" t="s">
        <v>262</v>
      </c>
      <c r="TZJ124" t="s">
        <v>455</v>
      </c>
      <c r="TZK124">
        <f>TZK56</f>
        <v>0</v>
      </c>
      <c r="TZL124" t="s">
        <v>180</v>
      </c>
      <c r="TZM124" t="s">
        <v>47</v>
      </c>
      <c r="TZN124" t="s">
        <v>632</v>
      </c>
      <c r="TZO124" t="s">
        <v>262</v>
      </c>
      <c r="TZP124" t="s">
        <v>455</v>
      </c>
      <c r="TZQ124">
        <f>TZQ56</f>
        <v>0</v>
      </c>
      <c r="TZR124" t="s">
        <v>180</v>
      </c>
      <c r="TZS124" t="s">
        <v>47</v>
      </c>
      <c r="TZT124" t="s">
        <v>632</v>
      </c>
      <c r="TZU124" t="s">
        <v>262</v>
      </c>
      <c r="TZV124" t="s">
        <v>455</v>
      </c>
      <c r="TZW124">
        <f>TZW56</f>
        <v>0</v>
      </c>
      <c r="TZX124" t="s">
        <v>180</v>
      </c>
      <c r="TZY124" t="s">
        <v>47</v>
      </c>
      <c r="TZZ124" t="s">
        <v>632</v>
      </c>
      <c r="UAA124" t="s">
        <v>262</v>
      </c>
      <c r="UAB124" t="s">
        <v>455</v>
      </c>
      <c r="UAC124">
        <f>UAC56</f>
        <v>0</v>
      </c>
      <c r="UAD124" t="s">
        <v>180</v>
      </c>
      <c r="UAE124" t="s">
        <v>47</v>
      </c>
      <c r="UAF124" t="s">
        <v>632</v>
      </c>
      <c r="UAG124" t="s">
        <v>262</v>
      </c>
      <c r="UAH124" t="s">
        <v>455</v>
      </c>
      <c r="UAI124">
        <f>UAI56</f>
        <v>0</v>
      </c>
      <c r="UAJ124" t="s">
        <v>180</v>
      </c>
      <c r="UAK124" t="s">
        <v>47</v>
      </c>
      <c r="UAL124" t="s">
        <v>632</v>
      </c>
      <c r="UAM124" t="s">
        <v>262</v>
      </c>
      <c r="UAN124" t="s">
        <v>455</v>
      </c>
      <c r="UAO124">
        <f>UAO56</f>
        <v>0</v>
      </c>
      <c r="UAP124" t="s">
        <v>180</v>
      </c>
      <c r="UAQ124" t="s">
        <v>47</v>
      </c>
      <c r="UAR124" t="s">
        <v>632</v>
      </c>
      <c r="UAS124" t="s">
        <v>262</v>
      </c>
      <c r="UAT124" t="s">
        <v>455</v>
      </c>
      <c r="UAU124">
        <f>UAU56</f>
        <v>0</v>
      </c>
      <c r="UAV124" t="s">
        <v>180</v>
      </c>
      <c r="UAW124" t="s">
        <v>47</v>
      </c>
      <c r="UAX124" t="s">
        <v>632</v>
      </c>
      <c r="UAY124" t="s">
        <v>262</v>
      </c>
      <c r="UAZ124" t="s">
        <v>455</v>
      </c>
      <c r="UBA124">
        <f>UBA56</f>
        <v>0</v>
      </c>
      <c r="UBB124" t="s">
        <v>180</v>
      </c>
      <c r="UBC124" t="s">
        <v>47</v>
      </c>
      <c r="UBD124" t="s">
        <v>632</v>
      </c>
      <c r="UBE124" t="s">
        <v>262</v>
      </c>
      <c r="UBF124" t="s">
        <v>455</v>
      </c>
      <c r="UBG124">
        <f>UBG56</f>
        <v>0</v>
      </c>
      <c r="UBH124" t="s">
        <v>180</v>
      </c>
      <c r="UBI124" t="s">
        <v>47</v>
      </c>
      <c r="UBJ124" t="s">
        <v>632</v>
      </c>
      <c r="UBK124" t="s">
        <v>262</v>
      </c>
      <c r="UBL124" t="s">
        <v>455</v>
      </c>
      <c r="UBM124">
        <f>UBM56</f>
        <v>0</v>
      </c>
      <c r="UBN124" t="s">
        <v>180</v>
      </c>
      <c r="UBO124" t="s">
        <v>47</v>
      </c>
      <c r="UBP124" t="s">
        <v>632</v>
      </c>
      <c r="UBQ124" t="s">
        <v>262</v>
      </c>
      <c r="UBR124" t="s">
        <v>455</v>
      </c>
      <c r="UBS124">
        <f>UBS56</f>
        <v>0</v>
      </c>
      <c r="UBT124" t="s">
        <v>180</v>
      </c>
      <c r="UBU124" t="s">
        <v>47</v>
      </c>
      <c r="UBV124" t="s">
        <v>632</v>
      </c>
      <c r="UBW124" t="s">
        <v>262</v>
      </c>
      <c r="UBX124" t="s">
        <v>455</v>
      </c>
      <c r="UBY124">
        <f>UBY56</f>
        <v>0</v>
      </c>
      <c r="UBZ124" t="s">
        <v>180</v>
      </c>
      <c r="UCA124" t="s">
        <v>47</v>
      </c>
      <c r="UCB124" t="s">
        <v>632</v>
      </c>
      <c r="UCC124" t="s">
        <v>262</v>
      </c>
      <c r="UCD124" t="s">
        <v>455</v>
      </c>
      <c r="UCE124">
        <f>UCE56</f>
        <v>0</v>
      </c>
      <c r="UCF124" t="s">
        <v>180</v>
      </c>
      <c r="UCG124" t="s">
        <v>47</v>
      </c>
      <c r="UCH124" t="s">
        <v>632</v>
      </c>
      <c r="UCI124" t="s">
        <v>262</v>
      </c>
      <c r="UCJ124" t="s">
        <v>455</v>
      </c>
      <c r="UCK124">
        <f>UCK56</f>
        <v>0</v>
      </c>
      <c r="UCL124" t="s">
        <v>180</v>
      </c>
      <c r="UCM124" t="s">
        <v>47</v>
      </c>
      <c r="UCN124" t="s">
        <v>632</v>
      </c>
      <c r="UCO124" t="s">
        <v>262</v>
      </c>
      <c r="UCP124" t="s">
        <v>455</v>
      </c>
      <c r="UCQ124">
        <f>UCQ56</f>
        <v>0</v>
      </c>
      <c r="UCR124" t="s">
        <v>180</v>
      </c>
      <c r="UCS124" t="s">
        <v>47</v>
      </c>
      <c r="UCT124" t="s">
        <v>632</v>
      </c>
      <c r="UCU124" t="s">
        <v>262</v>
      </c>
      <c r="UCV124" t="s">
        <v>455</v>
      </c>
      <c r="UCW124">
        <f>UCW56</f>
        <v>0</v>
      </c>
      <c r="UCX124" t="s">
        <v>180</v>
      </c>
      <c r="UCY124" t="s">
        <v>47</v>
      </c>
      <c r="UCZ124" t="s">
        <v>632</v>
      </c>
      <c r="UDA124" t="s">
        <v>262</v>
      </c>
      <c r="UDB124" t="s">
        <v>455</v>
      </c>
      <c r="UDC124">
        <f>UDC56</f>
        <v>0</v>
      </c>
      <c r="UDD124" t="s">
        <v>180</v>
      </c>
      <c r="UDE124" t="s">
        <v>47</v>
      </c>
      <c r="UDF124" t="s">
        <v>632</v>
      </c>
      <c r="UDG124" t="s">
        <v>262</v>
      </c>
      <c r="UDH124" t="s">
        <v>455</v>
      </c>
      <c r="UDI124">
        <f>UDI56</f>
        <v>0</v>
      </c>
      <c r="UDJ124" t="s">
        <v>180</v>
      </c>
      <c r="UDK124" t="s">
        <v>47</v>
      </c>
      <c r="UDL124" t="s">
        <v>632</v>
      </c>
      <c r="UDM124" t="s">
        <v>262</v>
      </c>
      <c r="UDN124" t="s">
        <v>455</v>
      </c>
      <c r="UDO124">
        <f>UDO56</f>
        <v>0</v>
      </c>
      <c r="UDP124" t="s">
        <v>180</v>
      </c>
      <c r="UDQ124" t="s">
        <v>47</v>
      </c>
      <c r="UDR124" t="s">
        <v>632</v>
      </c>
      <c r="UDS124" t="s">
        <v>262</v>
      </c>
      <c r="UDT124" t="s">
        <v>455</v>
      </c>
      <c r="UDU124">
        <f>UDU56</f>
        <v>0</v>
      </c>
      <c r="UDV124" t="s">
        <v>180</v>
      </c>
      <c r="UDW124" t="s">
        <v>47</v>
      </c>
      <c r="UDX124" t="s">
        <v>632</v>
      </c>
      <c r="UDY124" t="s">
        <v>262</v>
      </c>
      <c r="UDZ124" t="s">
        <v>455</v>
      </c>
      <c r="UEA124">
        <f>UEA56</f>
        <v>0</v>
      </c>
      <c r="UEB124" t="s">
        <v>180</v>
      </c>
      <c r="UEC124" t="s">
        <v>47</v>
      </c>
      <c r="UED124" t="s">
        <v>632</v>
      </c>
      <c r="UEE124" t="s">
        <v>262</v>
      </c>
      <c r="UEF124" t="s">
        <v>455</v>
      </c>
      <c r="UEG124">
        <f>UEG56</f>
        <v>0</v>
      </c>
      <c r="UEH124" t="s">
        <v>180</v>
      </c>
      <c r="UEI124" t="s">
        <v>47</v>
      </c>
      <c r="UEJ124" t="s">
        <v>632</v>
      </c>
      <c r="UEK124" t="s">
        <v>262</v>
      </c>
      <c r="UEL124" t="s">
        <v>455</v>
      </c>
      <c r="UEM124">
        <f>UEM56</f>
        <v>0</v>
      </c>
      <c r="UEN124" t="s">
        <v>180</v>
      </c>
      <c r="UEO124" t="s">
        <v>47</v>
      </c>
      <c r="UEP124" t="s">
        <v>632</v>
      </c>
      <c r="UEQ124" t="s">
        <v>262</v>
      </c>
      <c r="UER124" t="s">
        <v>455</v>
      </c>
      <c r="UES124">
        <f>UES56</f>
        <v>0</v>
      </c>
      <c r="UET124" t="s">
        <v>180</v>
      </c>
      <c r="UEU124" t="s">
        <v>47</v>
      </c>
      <c r="UEV124" t="s">
        <v>632</v>
      </c>
      <c r="UEW124" t="s">
        <v>262</v>
      </c>
      <c r="UEX124" t="s">
        <v>455</v>
      </c>
      <c r="UEY124">
        <f>UEY56</f>
        <v>0</v>
      </c>
      <c r="UEZ124" t="s">
        <v>180</v>
      </c>
      <c r="UFA124" t="s">
        <v>47</v>
      </c>
      <c r="UFB124" t="s">
        <v>632</v>
      </c>
      <c r="UFC124" t="s">
        <v>262</v>
      </c>
      <c r="UFD124" t="s">
        <v>455</v>
      </c>
      <c r="UFE124">
        <f>UFE56</f>
        <v>0</v>
      </c>
      <c r="UFF124" t="s">
        <v>180</v>
      </c>
      <c r="UFG124" t="s">
        <v>47</v>
      </c>
      <c r="UFH124" t="s">
        <v>632</v>
      </c>
      <c r="UFI124" t="s">
        <v>262</v>
      </c>
      <c r="UFJ124" t="s">
        <v>455</v>
      </c>
      <c r="UFK124">
        <f>UFK56</f>
        <v>0</v>
      </c>
      <c r="UFL124" t="s">
        <v>180</v>
      </c>
      <c r="UFM124" t="s">
        <v>47</v>
      </c>
      <c r="UFN124" t="s">
        <v>632</v>
      </c>
      <c r="UFO124" t="s">
        <v>262</v>
      </c>
      <c r="UFP124" t="s">
        <v>455</v>
      </c>
      <c r="UFQ124">
        <f>UFQ56</f>
        <v>0</v>
      </c>
      <c r="UFR124" t="s">
        <v>180</v>
      </c>
      <c r="UFS124" t="s">
        <v>47</v>
      </c>
      <c r="UFT124" t="s">
        <v>632</v>
      </c>
      <c r="UFU124" t="s">
        <v>262</v>
      </c>
      <c r="UFV124" t="s">
        <v>455</v>
      </c>
      <c r="UFW124">
        <f>UFW56</f>
        <v>0</v>
      </c>
      <c r="UFX124" t="s">
        <v>180</v>
      </c>
      <c r="UFY124" t="s">
        <v>47</v>
      </c>
      <c r="UFZ124" t="s">
        <v>632</v>
      </c>
      <c r="UGA124" t="s">
        <v>262</v>
      </c>
      <c r="UGB124" t="s">
        <v>455</v>
      </c>
      <c r="UGC124">
        <f>UGC56</f>
        <v>0</v>
      </c>
      <c r="UGD124" t="s">
        <v>180</v>
      </c>
      <c r="UGE124" t="s">
        <v>47</v>
      </c>
      <c r="UGF124" t="s">
        <v>632</v>
      </c>
      <c r="UGG124" t="s">
        <v>262</v>
      </c>
      <c r="UGH124" t="s">
        <v>455</v>
      </c>
      <c r="UGI124">
        <f>UGI56</f>
        <v>0</v>
      </c>
      <c r="UGJ124" t="s">
        <v>180</v>
      </c>
      <c r="UGK124" t="s">
        <v>47</v>
      </c>
      <c r="UGL124" t="s">
        <v>632</v>
      </c>
      <c r="UGM124" t="s">
        <v>262</v>
      </c>
      <c r="UGN124" t="s">
        <v>455</v>
      </c>
      <c r="UGO124">
        <f>UGO56</f>
        <v>0</v>
      </c>
      <c r="UGP124" t="s">
        <v>180</v>
      </c>
      <c r="UGQ124" t="s">
        <v>47</v>
      </c>
      <c r="UGR124" t="s">
        <v>632</v>
      </c>
      <c r="UGS124" t="s">
        <v>262</v>
      </c>
      <c r="UGT124" t="s">
        <v>455</v>
      </c>
      <c r="UGU124">
        <f>UGU56</f>
        <v>0</v>
      </c>
      <c r="UGV124" t="s">
        <v>180</v>
      </c>
      <c r="UGW124" t="s">
        <v>47</v>
      </c>
      <c r="UGX124" t="s">
        <v>632</v>
      </c>
      <c r="UGY124" t="s">
        <v>262</v>
      </c>
      <c r="UGZ124" t="s">
        <v>455</v>
      </c>
      <c r="UHA124">
        <f>UHA56</f>
        <v>0</v>
      </c>
      <c r="UHB124" t="s">
        <v>180</v>
      </c>
      <c r="UHC124" t="s">
        <v>47</v>
      </c>
      <c r="UHD124" t="s">
        <v>632</v>
      </c>
      <c r="UHE124" t="s">
        <v>262</v>
      </c>
      <c r="UHF124" t="s">
        <v>455</v>
      </c>
      <c r="UHG124">
        <f>UHG56</f>
        <v>0</v>
      </c>
      <c r="UHH124" t="s">
        <v>180</v>
      </c>
      <c r="UHI124" t="s">
        <v>47</v>
      </c>
      <c r="UHJ124" t="s">
        <v>632</v>
      </c>
      <c r="UHK124" t="s">
        <v>262</v>
      </c>
      <c r="UHL124" t="s">
        <v>455</v>
      </c>
      <c r="UHM124">
        <f>UHM56</f>
        <v>0</v>
      </c>
      <c r="UHN124" t="s">
        <v>180</v>
      </c>
      <c r="UHO124" t="s">
        <v>47</v>
      </c>
      <c r="UHP124" t="s">
        <v>632</v>
      </c>
      <c r="UHQ124" t="s">
        <v>262</v>
      </c>
      <c r="UHR124" t="s">
        <v>455</v>
      </c>
      <c r="UHS124">
        <f>UHS56</f>
        <v>0</v>
      </c>
      <c r="UHT124" t="s">
        <v>180</v>
      </c>
      <c r="UHU124" t="s">
        <v>47</v>
      </c>
      <c r="UHV124" t="s">
        <v>632</v>
      </c>
      <c r="UHW124" t="s">
        <v>262</v>
      </c>
      <c r="UHX124" t="s">
        <v>455</v>
      </c>
      <c r="UHY124">
        <f>UHY56</f>
        <v>0</v>
      </c>
      <c r="UHZ124" t="s">
        <v>180</v>
      </c>
      <c r="UIA124" t="s">
        <v>47</v>
      </c>
      <c r="UIB124" t="s">
        <v>632</v>
      </c>
      <c r="UIC124" t="s">
        <v>262</v>
      </c>
      <c r="UID124" t="s">
        <v>455</v>
      </c>
      <c r="UIE124">
        <f>UIE56</f>
        <v>0</v>
      </c>
      <c r="UIF124" t="s">
        <v>180</v>
      </c>
      <c r="UIG124" t="s">
        <v>47</v>
      </c>
      <c r="UIH124" t="s">
        <v>632</v>
      </c>
      <c r="UII124" t="s">
        <v>262</v>
      </c>
      <c r="UIJ124" t="s">
        <v>455</v>
      </c>
      <c r="UIK124">
        <f>UIK56</f>
        <v>0</v>
      </c>
      <c r="UIL124" t="s">
        <v>180</v>
      </c>
      <c r="UIM124" t="s">
        <v>47</v>
      </c>
      <c r="UIN124" t="s">
        <v>632</v>
      </c>
      <c r="UIO124" t="s">
        <v>262</v>
      </c>
      <c r="UIP124" t="s">
        <v>455</v>
      </c>
      <c r="UIQ124">
        <f>UIQ56</f>
        <v>0</v>
      </c>
      <c r="UIR124" t="s">
        <v>180</v>
      </c>
      <c r="UIS124" t="s">
        <v>47</v>
      </c>
      <c r="UIT124" t="s">
        <v>632</v>
      </c>
      <c r="UIU124" t="s">
        <v>262</v>
      </c>
      <c r="UIV124" t="s">
        <v>455</v>
      </c>
      <c r="UIW124">
        <f>UIW56</f>
        <v>0</v>
      </c>
      <c r="UIX124" t="s">
        <v>180</v>
      </c>
      <c r="UIY124" t="s">
        <v>47</v>
      </c>
      <c r="UIZ124" t="s">
        <v>632</v>
      </c>
      <c r="UJA124" t="s">
        <v>262</v>
      </c>
      <c r="UJB124" t="s">
        <v>455</v>
      </c>
      <c r="UJC124">
        <f>UJC56</f>
        <v>0</v>
      </c>
      <c r="UJD124" t="s">
        <v>180</v>
      </c>
      <c r="UJE124" t="s">
        <v>47</v>
      </c>
      <c r="UJF124" t="s">
        <v>632</v>
      </c>
      <c r="UJG124" t="s">
        <v>262</v>
      </c>
      <c r="UJH124" t="s">
        <v>455</v>
      </c>
      <c r="UJI124">
        <f>UJI56</f>
        <v>0</v>
      </c>
      <c r="UJJ124" t="s">
        <v>180</v>
      </c>
      <c r="UJK124" t="s">
        <v>47</v>
      </c>
      <c r="UJL124" t="s">
        <v>632</v>
      </c>
      <c r="UJM124" t="s">
        <v>262</v>
      </c>
      <c r="UJN124" t="s">
        <v>455</v>
      </c>
      <c r="UJO124">
        <f>UJO56</f>
        <v>0</v>
      </c>
      <c r="UJP124" t="s">
        <v>180</v>
      </c>
      <c r="UJQ124" t="s">
        <v>47</v>
      </c>
      <c r="UJR124" t="s">
        <v>632</v>
      </c>
      <c r="UJS124" t="s">
        <v>262</v>
      </c>
      <c r="UJT124" t="s">
        <v>455</v>
      </c>
      <c r="UJU124">
        <f>UJU56</f>
        <v>0</v>
      </c>
      <c r="UJV124" t="s">
        <v>180</v>
      </c>
      <c r="UJW124" t="s">
        <v>47</v>
      </c>
      <c r="UJX124" t="s">
        <v>632</v>
      </c>
      <c r="UJY124" t="s">
        <v>262</v>
      </c>
      <c r="UJZ124" t="s">
        <v>455</v>
      </c>
      <c r="UKA124">
        <f>UKA56</f>
        <v>0</v>
      </c>
      <c r="UKB124" t="s">
        <v>180</v>
      </c>
      <c r="UKC124" t="s">
        <v>47</v>
      </c>
      <c r="UKD124" t="s">
        <v>632</v>
      </c>
      <c r="UKE124" t="s">
        <v>262</v>
      </c>
      <c r="UKF124" t="s">
        <v>455</v>
      </c>
      <c r="UKG124">
        <f>UKG56</f>
        <v>0</v>
      </c>
      <c r="UKH124" t="s">
        <v>180</v>
      </c>
      <c r="UKI124" t="s">
        <v>47</v>
      </c>
      <c r="UKJ124" t="s">
        <v>632</v>
      </c>
      <c r="UKK124" t="s">
        <v>262</v>
      </c>
      <c r="UKL124" t="s">
        <v>455</v>
      </c>
      <c r="UKM124">
        <f>UKM56</f>
        <v>0</v>
      </c>
      <c r="UKN124" t="s">
        <v>180</v>
      </c>
      <c r="UKO124" t="s">
        <v>47</v>
      </c>
      <c r="UKP124" t="s">
        <v>632</v>
      </c>
      <c r="UKQ124" t="s">
        <v>262</v>
      </c>
      <c r="UKR124" t="s">
        <v>455</v>
      </c>
      <c r="UKS124">
        <f>UKS56</f>
        <v>0</v>
      </c>
      <c r="UKT124" t="s">
        <v>180</v>
      </c>
      <c r="UKU124" t="s">
        <v>47</v>
      </c>
      <c r="UKV124" t="s">
        <v>632</v>
      </c>
      <c r="UKW124" t="s">
        <v>262</v>
      </c>
      <c r="UKX124" t="s">
        <v>455</v>
      </c>
      <c r="UKY124">
        <f>UKY56</f>
        <v>0</v>
      </c>
      <c r="UKZ124" t="s">
        <v>180</v>
      </c>
      <c r="ULA124" t="s">
        <v>47</v>
      </c>
      <c r="ULB124" t="s">
        <v>632</v>
      </c>
      <c r="ULC124" t="s">
        <v>262</v>
      </c>
      <c r="ULD124" t="s">
        <v>455</v>
      </c>
      <c r="ULE124">
        <f>ULE56</f>
        <v>0</v>
      </c>
      <c r="ULF124" t="s">
        <v>180</v>
      </c>
      <c r="ULG124" t="s">
        <v>47</v>
      </c>
      <c r="ULH124" t="s">
        <v>632</v>
      </c>
      <c r="ULI124" t="s">
        <v>262</v>
      </c>
      <c r="ULJ124" t="s">
        <v>455</v>
      </c>
      <c r="ULK124">
        <f>ULK56</f>
        <v>0</v>
      </c>
      <c r="ULL124" t="s">
        <v>180</v>
      </c>
      <c r="ULM124" t="s">
        <v>47</v>
      </c>
      <c r="ULN124" t="s">
        <v>632</v>
      </c>
      <c r="ULO124" t="s">
        <v>262</v>
      </c>
      <c r="ULP124" t="s">
        <v>455</v>
      </c>
      <c r="ULQ124">
        <f>ULQ56</f>
        <v>0</v>
      </c>
      <c r="ULR124" t="s">
        <v>180</v>
      </c>
      <c r="ULS124" t="s">
        <v>47</v>
      </c>
      <c r="ULT124" t="s">
        <v>632</v>
      </c>
      <c r="ULU124" t="s">
        <v>262</v>
      </c>
      <c r="ULV124" t="s">
        <v>455</v>
      </c>
      <c r="ULW124">
        <f>ULW56</f>
        <v>0</v>
      </c>
      <c r="ULX124" t="s">
        <v>180</v>
      </c>
      <c r="ULY124" t="s">
        <v>47</v>
      </c>
      <c r="ULZ124" t="s">
        <v>632</v>
      </c>
      <c r="UMA124" t="s">
        <v>262</v>
      </c>
      <c r="UMB124" t="s">
        <v>455</v>
      </c>
      <c r="UMC124">
        <f>UMC56</f>
        <v>0</v>
      </c>
      <c r="UMD124" t="s">
        <v>180</v>
      </c>
      <c r="UME124" t="s">
        <v>47</v>
      </c>
      <c r="UMF124" t="s">
        <v>632</v>
      </c>
      <c r="UMG124" t="s">
        <v>262</v>
      </c>
      <c r="UMH124" t="s">
        <v>455</v>
      </c>
      <c r="UMI124">
        <f>UMI56</f>
        <v>0</v>
      </c>
      <c r="UMJ124" t="s">
        <v>180</v>
      </c>
      <c r="UMK124" t="s">
        <v>47</v>
      </c>
      <c r="UML124" t="s">
        <v>632</v>
      </c>
      <c r="UMM124" t="s">
        <v>262</v>
      </c>
      <c r="UMN124" t="s">
        <v>455</v>
      </c>
      <c r="UMO124">
        <f>UMO56</f>
        <v>0</v>
      </c>
      <c r="UMP124" t="s">
        <v>180</v>
      </c>
      <c r="UMQ124" t="s">
        <v>47</v>
      </c>
      <c r="UMR124" t="s">
        <v>632</v>
      </c>
      <c r="UMS124" t="s">
        <v>262</v>
      </c>
      <c r="UMT124" t="s">
        <v>455</v>
      </c>
      <c r="UMU124">
        <f>UMU56</f>
        <v>0</v>
      </c>
      <c r="UMV124" t="s">
        <v>180</v>
      </c>
      <c r="UMW124" t="s">
        <v>47</v>
      </c>
      <c r="UMX124" t="s">
        <v>632</v>
      </c>
      <c r="UMY124" t="s">
        <v>262</v>
      </c>
      <c r="UMZ124" t="s">
        <v>455</v>
      </c>
      <c r="UNA124">
        <f>UNA56</f>
        <v>0</v>
      </c>
      <c r="UNB124" t="s">
        <v>180</v>
      </c>
      <c r="UNC124" t="s">
        <v>47</v>
      </c>
      <c r="UND124" t="s">
        <v>632</v>
      </c>
      <c r="UNE124" t="s">
        <v>262</v>
      </c>
      <c r="UNF124" t="s">
        <v>455</v>
      </c>
      <c r="UNG124">
        <f>UNG56</f>
        <v>0</v>
      </c>
      <c r="UNH124" t="s">
        <v>180</v>
      </c>
      <c r="UNI124" t="s">
        <v>47</v>
      </c>
      <c r="UNJ124" t="s">
        <v>632</v>
      </c>
      <c r="UNK124" t="s">
        <v>262</v>
      </c>
      <c r="UNL124" t="s">
        <v>455</v>
      </c>
      <c r="UNM124">
        <f>UNM56</f>
        <v>0</v>
      </c>
      <c r="UNN124" t="s">
        <v>180</v>
      </c>
      <c r="UNO124" t="s">
        <v>47</v>
      </c>
      <c r="UNP124" t="s">
        <v>632</v>
      </c>
      <c r="UNQ124" t="s">
        <v>262</v>
      </c>
      <c r="UNR124" t="s">
        <v>455</v>
      </c>
      <c r="UNS124">
        <f>UNS56</f>
        <v>0</v>
      </c>
      <c r="UNT124" t="s">
        <v>180</v>
      </c>
      <c r="UNU124" t="s">
        <v>47</v>
      </c>
      <c r="UNV124" t="s">
        <v>632</v>
      </c>
      <c r="UNW124" t="s">
        <v>262</v>
      </c>
      <c r="UNX124" t="s">
        <v>455</v>
      </c>
      <c r="UNY124">
        <f>UNY56</f>
        <v>0</v>
      </c>
      <c r="UNZ124" t="s">
        <v>180</v>
      </c>
      <c r="UOA124" t="s">
        <v>47</v>
      </c>
      <c r="UOB124" t="s">
        <v>632</v>
      </c>
      <c r="UOC124" t="s">
        <v>262</v>
      </c>
      <c r="UOD124" t="s">
        <v>455</v>
      </c>
      <c r="UOE124">
        <f>UOE56</f>
        <v>0</v>
      </c>
      <c r="UOF124" t="s">
        <v>180</v>
      </c>
      <c r="UOG124" t="s">
        <v>47</v>
      </c>
      <c r="UOH124" t="s">
        <v>632</v>
      </c>
      <c r="UOI124" t="s">
        <v>262</v>
      </c>
      <c r="UOJ124" t="s">
        <v>455</v>
      </c>
      <c r="UOK124">
        <f>UOK56</f>
        <v>0</v>
      </c>
      <c r="UOL124" t="s">
        <v>180</v>
      </c>
      <c r="UOM124" t="s">
        <v>47</v>
      </c>
      <c r="UON124" t="s">
        <v>632</v>
      </c>
      <c r="UOO124" t="s">
        <v>262</v>
      </c>
      <c r="UOP124" t="s">
        <v>455</v>
      </c>
      <c r="UOQ124">
        <f>UOQ56</f>
        <v>0</v>
      </c>
      <c r="UOR124" t="s">
        <v>180</v>
      </c>
      <c r="UOS124" t="s">
        <v>47</v>
      </c>
      <c r="UOT124" t="s">
        <v>632</v>
      </c>
      <c r="UOU124" t="s">
        <v>262</v>
      </c>
      <c r="UOV124" t="s">
        <v>455</v>
      </c>
      <c r="UOW124">
        <f>UOW56</f>
        <v>0</v>
      </c>
      <c r="UOX124" t="s">
        <v>180</v>
      </c>
      <c r="UOY124" t="s">
        <v>47</v>
      </c>
      <c r="UOZ124" t="s">
        <v>632</v>
      </c>
      <c r="UPA124" t="s">
        <v>262</v>
      </c>
      <c r="UPB124" t="s">
        <v>455</v>
      </c>
      <c r="UPC124">
        <f>UPC56</f>
        <v>0</v>
      </c>
      <c r="UPD124" t="s">
        <v>180</v>
      </c>
      <c r="UPE124" t="s">
        <v>47</v>
      </c>
      <c r="UPF124" t="s">
        <v>632</v>
      </c>
      <c r="UPG124" t="s">
        <v>262</v>
      </c>
      <c r="UPH124" t="s">
        <v>455</v>
      </c>
      <c r="UPI124">
        <f>UPI56</f>
        <v>0</v>
      </c>
      <c r="UPJ124" t="s">
        <v>180</v>
      </c>
      <c r="UPK124" t="s">
        <v>47</v>
      </c>
      <c r="UPL124" t="s">
        <v>632</v>
      </c>
      <c r="UPM124" t="s">
        <v>262</v>
      </c>
      <c r="UPN124" t="s">
        <v>455</v>
      </c>
      <c r="UPO124">
        <f>UPO56</f>
        <v>0</v>
      </c>
      <c r="UPP124" t="s">
        <v>180</v>
      </c>
      <c r="UPQ124" t="s">
        <v>47</v>
      </c>
      <c r="UPR124" t="s">
        <v>632</v>
      </c>
      <c r="UPS124" t="s">
        <v>262</v>
      </c>
      <c r="UPT124" t="s">
        <v>455</v>
      </c>
      <c r="UPU124">
        <f>UPU56</f>
        <v>0</v>
      </c>
      <c r="UPV124" t="s">
        <v>180</v>
      </c>
      <c r="UPW124" t="s">
        <v>47</v>
      </c>
      <c r="UPX124" t="s">
        <v>632</v>
      </c>
      <c r="UPY124" t="s">
        <v>262</v>
      </c>
      <c r="UPZ124" t="s">
        <v>455</v>
      </c>
      <c r="UQA124">
        <f>UQA56</f>
        <v>0</v>
      </c>
      <c r="UQB124" t="s">
        <v>180</v>
      </c>
      <c r="UQC124" t="s">
        <v>47</v>
      </c>
      <c r="UQD124" t="s">
        <v>632</v>
      </c>
      <c r="UQE124" t="s">
        <v>262</v>
      </c>
      <c r="UQF124" t="s">
        <v>455</v>
      </c>
      <c r="UQG124">
        <f>UQG56</f>
        <v>0</v>
      </c>
      <c r="UQH124" t="s">
        <v>180</v>
      </c>
      <c r="UQI124" t="s">
        <v>47</v>
      </c>
      <c r="UQJ124" t="s">
        <v>632</v>
      </c>
      <c r="UQK124" t="s">
        <v>262</v>
      </c>
      <c r="UQL124" t="s">
        <v>455</v>
      </c>
      <c r="UQM124">
        <f>UQM56</f>
        <v>0</v>
      </c>
      <c r="UQN124" t="s">
        <v>180</v>
      </c>
      <c r="UQO124" t="s">
        <v>47</v>
      </c>
      <c r="UQP124" t="s">
        <v>632</v>
      </c>
      <c r="UQQ124" t="s">
        <v>262</v>
      </c>
      <c r="UQR124" t="s">
        <v>455</v>
      </c>
      <c r="UQS124">
        <f>UQS56</f>
        <v>0</v>
      </c>
      <c r="UQT124" t="s">
        <v>180</v>
      </c>
      <c r="UQU124" t="s">
        <v>47</v>
      </c>
      <c r="UQV124" t="s">
        <v>632</v>
      </c>
      <c r="UQW124" t="s">
        <v>262</v>
      </c>
      <c r="UQX124" t="s">
        <v>455</v>
      </c>
      <c r="UQY124">
        <f>UQY56</f>
        <v>0</v>
      </c>
      <c r="UQZ124" t="s">
        <v>180</v>
      </c>
      <c r="URA124" t="s">
        <v>47</v>
      </c>
      <c r="URB124" t="s">
        <v>632</v>
      </c>
      <c r="URC124" t="s">
        <v>262</v>
      </c>
      <c r="URD124" t="s">
        <v>455</v>
      </c>
      <c r="URE124">
        <f>URE56</f>
        <v>0</v>
      </c>
      <c r="URF124" t="s">
        <v>180</v>
      </c>
      <c r="URG124" t="s">
        <v>47</v>
      </c>
      <c r="URH124" t="s">
        <v>632</v>
      </c>
      <c r="URI124" t="s">
        <v>262</v>
      </c>
      <c r="URJ124" t="s">
        <v>455</v>
      </c>
      <c r="URK124">
        <f>URK56</f>
        <v>0</v>
      </c>
      <c r="URL124" t="s">
        <v>180</v>
      </c>
      <c r="URM124" t="s">
        <v>47</v>
      </c>
      <c r="URN124" t="s">
        <v>632</v>
      </c>
      <c r="URO124" t="s">
        <v>262</v>
      </c>
      <c r="URP124" t="s">
        <v>455</v>
      </c>
      <c r="URQ124">
        <f>URQ56</f>
        <v>0</v>
      </c>
      <c r="URR124" t="s">
        <v>180</v>
      </c>
      <c r="URS124" t="s">
        <v>47</v>
      </c>
      <c r="URT124" t="s">
        <v>632</v>
      </c>
      <c r="URU124" t="s">
        <v>262</v>
      </c>
      <c r="URV124" t="s">
        <v>455</v>
      </c>
      <c r="URW124">
        <f>URW56</f>
        <v>0</v>
      </c>
      <c r="URX124" t="s">
        <v>180</v>
      </c>
      <c r="URY124" t="s">
        <v>47</v>
      </c>
      <c r="URZ124" t="s">
        <v>632</v>
      </c>
      <c r="USA124" t="s">
        <v>262</v>
      </c>
      <c r="USB124" t="s">
        <v>455</v>
      </c>
      <c r="USC124">
        <f>USC56</f>
        <v>0</v>
      </c>
      <c r="USD124" t="s">
        <v>180</v>
      </c>
      <c r="USE124" t="s">
        <v>47</v>
      </c>
      <c r="USF124" t="s">
        <v>632</v>
      </c>
      <c r="USG124" t="s">
        <v>262</v>
      </c>
      <c r="USH124" t="s">
        <v>455</v>
      </c>
      <c r="USI124">
        <f>USI56</f>
        <v>0</v>
      </c>
      <c r="USJ124" t="s">
        <v>180</v>
      </c>
      <c r="USK124" t="s">
        <v>47</v>
      </c>
      <c r="USL124" t="s">
        <v>632</v>
      </c>
      <c r="USM124" t="s">
        <v>262</v>
      </c>
      <c r="USN124" t="s">
        <v>455</v>
      </c>
      <c r="USO124">
        <f>USO56</f>
        <v>0</v>
      </c>
      <c r="USP124" t="s">
        <v>180</v>
      </c>
      <c r="USQ124" t="s">
        <v>47</v>
      </c>
      <c r="USR124" t="s">
        <v>632</v>
      </c>
      <c r="USS124" t="s">
        <v>262</v>
      </c>
      <c r="UST124" t="s">
        <v>455</v>
      </c>
      <c r="USU124">
        <f>USU56</f>
        <v>0</v>
      </c>
      <c r="USV124" t="s">
        <v>180</v>
      </c>
      <c r="USW124" t="s">
        <v>47</v>
      </c>
      <c r="USX124" t="s">
        <v>632</v>
      </c>
      <c r="USY124" t="s">
        <v>262</v>
      </c>
      <c r="USZ124" t="s">
        <v>455</v>
      </c>
      <c r="UTA124">
        <f>UTA56</f>
        <v>0</v>
      </c>
      <c r="UTB124" t="s">
        <v>180</v>
      </c>
      <c r="UTC124" t="s">
        <v>47</v>
      </c>
      <c r="UTD124" t="s">
        <v>632</v>
      </c>
      <c r="UTE124" t="s">
        <v>262</v>
      </c>
      <c r="UTF124" t="s">
        <v>455</v>
      </c>
      <c r="UTG124">
        <f>UTG56</f>
        <v>0</v>
      </c>
      <c r="UTH124" t="s">
        <v>180</v>
      </c>
      <c r="UTI124" t="s">
        <v>47</v>
      </c>
      <c r="UTJ124" t="s">
        <v>632</v>
      </c>
      <c r="UTK124" t="s">
        <v>262</v>
      </c>
      <c r="UTL124" t="s">
        <v>455</v>
      </c>
      <c r="UTM124">
        <f>UTM56</f>
        <v>0</v>
      </c>
      <c r="UTN124" t="s">
        <v>180</v>
      </c>
      <c r="UTO124" t="s">
        <v>47</v>
      </c>
      <c r="UTP124" t="s">
        <v>632</v>
      </c>
      <c r="UTQ124" t="s">
        <v>262</v>
      </c>
      <c r="UTR124" t="s">
        <v>455</v>
      </c>
      <c r="UTS124">
        <f>UTS56</f>
        <v>0</v>
      </c>
      <c r="UTT124" t="s">
        <v>180</v>
      </c>
      <c r="UTU124" t="s">
        <v>47</v>
      </c>
      <c r="UTV124" t="s">
        <v>632</v>
      </c>
      <c r="UTW124" t="s">
        <v>262</v>
      </c>
      <c r="UTX124" t="s">
        <v>455</v>
      </c>
      <c r="UTY124">
        <f>UTY56</f>
        <v>0</v>
      </c>
      <c r="UTZ124" t="s">
        <v>180</v>
      </c>
      <c r="UUA124" t="s">
        <v>47</v>
      </c>
      <c r="UUB124" t="s">
        <v>632</v>
      </c>
      <c r="UUC124" t="s">
        <v>262</v>
      </c>
      <c r="UUD124" t="s">
        <v>455</v>
      </c>
      <c r="UUE124">
        <f>UUE56</f>
        <v>0</v>
      </c>
      <c r="UUF124" t="s">
        <v>180</v>
      </c>
      <c r="UUG124" t="s">
        <v>47</v>
      </c>
      <c r="UUH124" t="s">
        <v>632</v>
      </c>
      <c r="UUI124" t="s">
        <v>262</v>
      </c>
      <c r="UUJ124" t="s">
        <v>455</v>
      </c>
      <c r="UUK124">
        <f>UUK56</f>
        <v>0</v>
      </c>
      <c r="UUL124" t="s">
        <v>180</v>
      </c>
      <c r="UUM124" t="s">
        <v>47</v>
      </c>
      <c r="UUN124" t="s">
        <v>632</v>
      </c>
      <c r="UUO124" t="s">
        <v>262</v>
      </c>
      <c r="UUP124" t="s">
        <v>455</v>
      </c>
      <c r="UUQ124">
        <f>UUQ56</f>
        <v>0</v>
      </c>
      <c r="UUR124" t="s">
        <v>180</v>
      </c>
      <c r="UUS124" t="s">
        <v>47</v>
      </c>
      <c r="UUT124" t="s">
        <v>632</v>
      </c>
      <c r="UUU124" t="s">
        <v>262</v>
      </c>
      <c r="UUV124" t="s">
        <v>455</v>
      </c>
      <c r="UUW124">
        <f>UUW56</f>
        <v>0</v>
      </c>
      <c r="UUX124" t="s">
        <v>180</v>
      </c>
      <c r="UUY124" t="s">
        <v>47</v>
      </c>
      <c r="UUZ124" t="s">
        <v>632</v>
      </c>
      <c r="UVA124" t="s">
        <v>262</v>
      </c>
      <c r="UVB124" t="s">
        <v>455</v>
      </c>
      <c r="UVC124">
        <f>UVC56</f>
        <v>0</v>
      </c>
      <c r="UVD124" t="s">
        <v>180</v>
      </c>
      <c r="UVE124" t="s">
        <v>47</v>
      </c>
      <c r="UVF124" t="s">
        <v>632</v>
      </c>
      <c r="UVG124" t="s">
        <v>262</v>
      </c>
      <c r="UVH124" t="s">
        <v>455</v>
      </c>
      <c r="UVI124">
        <f>UVI56</f>
        <v>0</v>
      </c>
      <c r="UVJ124" t="s">
        <v>180</v>
      </c>
      <c r="UVK124" t="s">
        <v>47</v>
      </c>
      <c r="UVL124" t="s">
        <v>632</v>
      </c>
      <c r="UVM124" t="s">
        <v>262</v>
      </c>
      <c r="UVN124" t="s">
        <v>455</v>
      </c>
      <c r="UVO124">
        <f>UVO56</f>
        <v>0</v>
      </c>
      <c r="UVP124" t="s">
        <v>180</v>
      </c>
      <c r="UVQ124" t="s">
        <v>47</v>
      </c>
      <c r="UVR124" t="s">
        <v>632</v>
      </c>
      <c r="UVS124" t="s">
        <v>262</v>
      </c>
      <c r="UVT124" t="s">
        <v>455</v>
      </c>
      <c r="UVU124">
        <f>UVU56</f>
        <v>0</v>
      </c>
      <c r="UVV124" t="s">
        <v>180</v>
      </c>
      <c r="UVW124" t="s">
        <v>47</v>
      </c>
      <c r="UVX124" t="s">
        <v>632</v>
      </c>
      <c r="UVY124" t="s">
        <v>262</v>
      </c>
      <c r="UVZ124" t="s">
        <v>455</v>
      </c>
      <c r="UWA124">
        <f>UWA56</f>
        <v>0</v>
      </c>
      <c r="UWB124" t="s">
        <v>180</v>
      </c>
      <c r="UWC124" t="s">
        <v>47</v>
      </c>
      <c r="UWD124" t="s">
        <v>632</v>
      </c>
      <c r="UWE124" t="s">
        <v>262</v>
      </c>
      <c r="UWF124" t="s">
        <v>455</v>
      </c>
      <c r="UWG124">
        <f>UWG56</f>
        <v>0</v>
      </c>
      <c r="UWH124" t="s">
        <v>180</v>
      </c>
      <c r="UWI124" t="s">
        <v>47</v>
      </c>
      <c r="UWJ124" t="s">
        <v>632</v>
      </c>
      <c r="UWK124" t="s">
        <v>262</v>
      </c>
      <c r="UWL124" t="s">
        <v>455</v>
      </c>
      <c r="UWM124">
        <f>UWM56</f>
        <v>0</v>
      </c>
      <c r="UWN124" t="s">
        <v>180</v>
      </c>
      <c r="UWO124" t="s">
        <v>47</v>
      </c>
      <c r="UWP124" t="s">
        <v>632</v>
      </c>
      <c r="UWQ124" t="s">
        <v>262</v>
      </c>
      <c r="UWR124" t="s">
        <v>455</v>
      </c>
      <c r="UWS124">
        <f>UWS56</f>
        <v>0</v>
      </c>
      <c r="UWT124" t="s">
        <v>180</v>
      </c>
      <c r="UWU124" t="s">
        <v>47</v>
      </c>
      <c r="UWV124" t="s">
        <v>632</v>
      </c>
      <c r="UWW124" t="s">
        <v>262</v>
      </c>
      <c r="UWX124" t="s">
        <v>455</v>
      </c>
      <c r="UWY124">
        <f>UWY56</f>
        <v>0</v>
      </c>
      <c r="UWZ124" t="s">
        <v>180</v>
      </c>
      <c r="UXA124" t="s">
        <v>47</v>
      </c>
      <c r="UXB124" t="s">
        <v>632</v>
      </c>
      <c r="UXC124" t="s">
        <v>262</v>
      </c>
      <c r="UXD124" t="s">
        <v>455</v>
      </c>
      <c r="UXE124">
        <f>UXE56</f>
        <v>0</v>
      </c>
      <c r="UXF124" t="s">
        <v>180</v>
      </c>
      <c r="UXG124" t="s">
        <v>47</v>
      </c>
      <c r="UXH124" t="s">
        <v>632</v>
      </c>
      <c r="UXI124" t="s">
        <v>262</v>
      </c>
      <c r="UXJ124" t="s">
        <v>455</v>
      </c>
      <c r="UXK124">
        <f>UXK56</f>
        <v>0</v>
      </c>
      <c r="UXL124" t="s">
        <v>180</v>
      </c>
      <c r="UXM124" t="s">
        <v>47</v>
      </c>
      <c r="UXN124" t="s">
        <v>632</v>
      </c>
      <c r="UXO124" t="s">
        <v>262</v>
      </c>
      <c r="UXP124" t="s">
        <v>455</v>
      </c>
      <c r="UXQ124">
        <f>UXQ56</f>
        <v>0</v>
      </c>
      <c r="UXR124" t="s">
        <v>180</v>
      </c>
      <c r="UXS124" t="s">
        <v>47</v>
      </c>
      <c r="UXT124" t="s">
        <v>632</v>
      </c>
      <c r="UXU124" t="s">
        <v>262</v>
      </c>
      <c r="UXV124" t="s">
        <v>455</v>
      </c>
      <c r="UXW124">
        <f>UXW56</f>
        <v>0</v>
      </c>
      <c r="UXX124" t="s">
        <v>180</v>
      </c>
      <c r="UXY124" t="s">
        <v>47</v>
      </c>
      <c r="UXZ124" t="s">
        <v>632</v>
      </c>
      <c r="UYA124" t="s">
        <v>262</v>
      </c>
      <c r="UYB124" t="s">
        <v>455</v>
      </c>
      <c r="UYC124">
        <f>UYC56</f>
        <v>0</v>
      </c>
      <c r="UYD124" t="s">
        <v>180</v>
      </c>
      <c r="UYE124" t="s">
        <v>47</v>
      </c>
      <c r="UYF124" t="s">
        <v>632</v>
      </c>
      <c r="UYG124" t="s">
        <v>262</v>
      </c>
      <c r="UYH124" t="s">
        <v>455</v>
      </c>
      <c r="UYI124">
        <f>UYI56</f>
        <v>0</v>
      </c>
      <c r="UYJ124" t="s">
        <v>180</v>
      </c>
      <c r="UYK124" t="s">
        <v>47</v>
      </c>
      <c r="UYL124" t="s">
        <v>632</v>
      </c>
      <c r="UYM124" t="s">
        <v>262</v>
      </c>
      <c r="UYN124" t="s">
        <v>455</v>
      </c>
      <c r="UYO124">
        <f>UYO56</f>
        <v>0</v>
      </c>
      <c r="UYP124" t="s">
        <v>180</v>
      </c>
      <c r="UYQ124" t="s">
        <v>47</v>
      </c>
      <c r="UYR124" t="s">
        <v>632</v>
      </c>
      <c r="UYS124" t="s">
        <v>262</v>
      </c>
      <c r="UYT124" t="s">
        <v>455</v>
      </c>
      <c r="UYU124">
        <f>UYU56</f>
        <v>0</v>
      </c>
      <c r="UYV124" t="s">
        <v>180</v>
      </c>
      <c r="UYW124" t="s">
        <v>47</v>
      </c>
      <c r="UYX124" t="s">
        <v>632</v>
      </c>
      <c r="UYY124" t="s">
        <v>262</v>
      </c>
      <c r="UYZ124" t="s">
        <v>455</v>
      </c>
      <c r="UZA124">
        <f>UZA56</f>
        <v>0</v>
      </c>
      <c r="UZB124" t="s">
        <v>180</v>
      </c>
      <c r="UZC124" t="s">
        <v>47</v>
      </c>
      <c r="UZD124" t="s">
        <v>632</v>
      </c>
      <c r="UZE124" t="s">
        <v>262</v>
      </c>
      <c r="UZF124" t="s">
        <v>455</v>
      </c>
      <c r="UZG124">
        <f>UZG56</f>
        <v>0</v>
      </c>
      <c r="UZH124" t="s">
        <v>180</v>
      </c>
      <c r="UZI124" t="s">
        <v>47</v>
      </c>
      <c r="UZJ124" t="s">
        <v>632</v>
      </c>
      <c r="UZK124" t="s">
        <v>262</v>
      </c>
      <c r="UZL124" t="s">
        <v>455</v>
      </c>
      <c r="UZM124">
        <f>UZM56</f>
        <v>0</v>
      </c>
      <c r="UZN124" t="s">
        <v>180</v>
      </c>
      <c r="UZO124" t="s">
        <v>47</v>
      </c>
      <c r="UZP124" t="s">
        <v>632</v>
      </c>
      <c r="UZQ124" t="s">
        <v>262</v>
      </c>
      <c r="UZR124" t="s">
        <v>455</v>
      </c>
      <c r="UZS124">
        <f>UZS56</f>
        <v>0</v>
      </c>
      <c r="UZT124" t="s">
        <v>180</v>
      </c>
      <c r="UZU124" t="s">
        <v>47</v>
      </c>
      <c r="UZV124" t="s">
        <v>632</v>
      </c>
      <c r="UZW124" t="s">
        <v>262</v>
      </c>
      <c r="UZX124" t="s">
        <v>455</v>
      </c>
      <c r="UZY124">
        <f>UZY56</f>
        <v>0</v>
      </c>
      <c r="UZZ124" t="s">
        <v>180</v>
      </c>
      <c r="VAA124" t="s">
        <v>47</v>
      </c>
      <c r="VAB124" t="s">
        <v>632</v>
      </c>
      <c r="VAC124" t="s">
        <v>262</v>
      </c>
      <c r="VAD124" t="s">
        <v>455</v>
      </c>
      <c r="VAE124">
        <f>VAE56</f>
        <v>0</v>
      </c>
      <c r="VAF124" t="s">
        <v>180</v>
      </c>
      <c r="VAG124" t="s">
        <v>47</v>
      </c>
      <c r="VAH124" t="s">
        <v>632</v>
      </c>
      <c r="VAI124" t="s">
        <v>262</v>
      </c>
      <c r="VAJ124" t="s">
        <v>455</v>
      </c>
      <c r="VAK124">
        <f>VAK56</f>
        <v>0</v>
      </c>
      <c r="VAL124" t="s">
        <v>180</v>
      </c>
      <c r="VAM124" t="s">
        <v>47</v>
      </c>
      <c r="VAN124" t="s">
        <v>632</v>
      </c>
      <c r="VAO124" t="s">
        <v>262</v>
      </c>
      <c r="VAP124" t="s">
        <v>455</v>
      </c>
      <c r="VAQ124">
        <f>VAQ56</f>
        <v>0</v>
      </c>
      <c r="VAR124" t="s">
        <v>180</v>
      </c>
      <c r="VAS124" t="s">
        <v>47</v>
      </c>
      <c r="VAT124" t="s">
        <v>632</v>
      </c>
      <c r="VAU124" t="s">
        <v>262</v>
      </c>
      <c r="VAV124" t="s">
        <v>455</v>
      </c>
      <c r="VAW124">
        <f>VAW56</f>
        <v>0</v>
      </c>
      <c r="VAX124" t="s">
        <v>180</v>
      </c>
      <c r="VAY124" t="s">
        <v>47</v>
      </c>
      <c r="VAZ124" t="s">
        <v>632</v>
      </c>
      <c r="VBA124" t="s">
        <v>262</v>
      </c>
      <c r="VBB124" t="s">
        <v>455</v>
      </c>
      <c r="VBC124">
        <f>VBC56</f>
        <v>0</v>
      </c>
      <c r="VBD124" t="s">
        <v>180</v>
      </c>
      <c r="VBE124" t="s">
        <v>47</v>
      </c>
      <c r="VBF124" t="s">
        <v>632</v>
      </c>
      <c r="VBG124" t="s">
        <v>262</v>
      </c>
      <c r="VBH124" t="s">
        <v>455</v>
      </c>
      <c r="VBI124">
        <f>VBI56</f>
        <v>0</v>
      </c>
      <c r="VBJ124" t="s">
        <v>180</v>
      </c>
      <c r="VBK124" t="s">
        <v>47</v>
      </c>
      <c r="VBL124" t="s">
        <v>632</v>
      </c>
      <c r="VBM124" t="s">
        <v>262</v>
      </c>
      <c r="VBN124" t="s">
        <v>455</v>
      </c>
      <c r="VBO124">
        <f>VBO56</f>
        <v>0</v>
      </c>
      <c r="VBP124" t="s">
        <v>180</v>
      </c>
      <c r="VBQ124" t="s">
        <v>47</v>
      </c>
      <c r="VBR124" t="s">
        <v>632</v>
      </c>
      <c r="VBS124" t="s">
        <v>262</v>
      </c>
      <c r="VBT124" t="s">
        <v>455</v>
      </c>
      <c r="VBU124">
        <f>VBU56</f>
        <v>0</v>
      </c>
      <c r="VBV124" t="s">
        <v>180</v>
      </c>
      <c r="VBW124" t="s">
        <v>47</v>
      </c>
      <c r="VBX124" t="s">
        <v>632</v>
      </c>
      <c r="VBY124" t="s">
        <v>262</v>
      </c>
      <c r="VBZ124" t="s">
        <v>455</v>
      </c>
      <c r="VCA124">
        <f>VCA56</f>
        <v>0</v>
      </c>
      <c r="VCB124" t="s">
        <v>180</v>
      </c>
      <c r="VCC124" t="s">
        <v>47</v>
      </c>
      <c r="VCD124" t="s">
        <v>632</v>
      </c>
      <c r="VCE124" t="s">
        <v>262</v>
      </c>
      <c r="VCF124" t="s">
        <v>455</v>
      </c>
      <c r="VCG124">
        <f>VCG56</f>
        <v>0</v>
      </c>
      <c r="VCH124" t="s">
        <v>180</v>
      </c>
      <c r="VCI124" t="s">
        <v>47</v>
      </c>
      <c r="VCJ124" t="s">
        <v>632</v>
      </c>
      <c r="VCK124" t="s">
        <v>262</v>
      </c>
      <c r="VCL124" t="s">
        <v>455</v>
      </c>
      <c r="VCM124">
        <f>VCM56</f>
        <v>0</v>
      </c>
      <c r="VCN124" t="s">
        <v>180</v>
      </c>
      <c r="VCO124" t="s">
        <v>47</v>
      </c>
      <c r="VCP124" t="s">
        <v>632</v>
      </c>
      <c r="VCQ124" t="s">
        <v>262</v>
      </c>
      <c r="VCR124" t="s">
        <v>455</v>
      </c>
      <c r="VCS124">
        <f>VCS56</f>
        <v>0</v>
      </c>
      <c r="VCT124" t="s">
        <v>180</v>
      </c>
      <c r="VCU124" t="s">
        <v>47</v>
      </c>
      <c r="VCV124" t="s">
        <v>632</v>
      </c>
      <c r="VCW124" t="s">
        <v>262</v>
      </c>
      <c r="VCX124" t="s">
        <v>455</v>
      </c>
      <c r="VCY124">
        <f>VCY56</f>
        <v>0</v>
      </c>
      <c r="VCZ124" t="s">
        <v>180</v>
      </c>
      <c r="VDA124" t="s">
        <v>47</v>
      </c>
      <c r="VDB124" t="s">
        <v>632</v>
      </c>
      <c r="VDC124" t="s">
        <v>262</v>
      </c>
      <c r="VDD124" t="s">
        <v>455</v>
      </c>
      <c r="VDE124">
        <f>VDE56</f>
        <v>0</v>
      </c>
      <c r="VDF124" t="s">
        <v>180</v>
      </c>
      <c r="VDG124" t="s">
        <v>47</v>
      </c>
      <c r="VDH124" t="s">
        <v>632</v>
      </c>
      <c r="VDI124" t="s">
        <v>262</v>
      </c>
      <c r="VDJ124" t="s">
        <v>455</v>
      </c>
      <c r="VDK124">
        <f>VDK56</f>
        <v>0</v>
      </c>
      <c r="VDL124" t="s">
        <v>180</v>
      </c>
      <c r="VDM124" t="s">
        <v>47</v>
      </c>
      <c r="VDN124" t="s">
        <v>632</v>
      </c>
      <c r="VDO124" t="s">
        <v>262</v>
      </c>
      <c r="VDP124" t="s">
        <v>455</v>
      </c>
      <c r="VDQ124">
        <f>VDQ56</f>
        <v>0</v>
      </c>
      <c r="VDR124" t="s">
        <v>180</v>
      </c>
      <c r="VDS124" t="s">
        <v>47</v>
      </c>
      <c r="VDT124" t="s">
        <v>632</v>
      </c>
      <c r="VDU124" t="s">
        <v>262</v>
      </c>
      <c r="VDV124" t="s">
        <v>455</v>
      </c>
      <c r="VDW124">
        <f>VDW56</f>
        <v>0</v>
      </c>
      <c r="VDX124" t="s">
        <v>180</v>
      </c>
      <c r="VDY124" t="s">
        <v>47</v>
      </c>
      <c r="VDZ124" t="s">
        <v>632</v>
      </c>
      <c r="VEA124" t="s">
        <v>262</v>
      </c>
      <c r="VEB124" t="s">
        <v>455</v>
      </c>
      <c r="VEC124">
        <f>VEC56</f>
        <v>0</v>
      </c>
      <c r="VED124" t="s">
        <v>180</v>
      </c>
      <c r="VEE124" t="s">
        <v>47</v>
      </c>
      <c r="VEF124" t="s">
        <v>632</v>
      </c>
      <c r="VEG124" t="s">
        <v>262</v>
      </c>
      <c r="VEH124" t="s">
        <v>455</v>
      </c>
      <c r="VEI124">
        <f>VEI56</f>
        <v>0</v>
      </c>
      <c r="VEJ124" t="s">
        <v>180</v>
      </c>
      <c r="VEK124" t="s">
        <v>47</v>
      </c>
      <c r="VEL124" t="s">
        <v>632</v>
      </c>
      <c r="VEM124" t="s">
        <v>262</v>
      </c>
      <c r="VEN124" t="s">
        <v>455</v>
      </c>
      <c r="VEO124">
        <f>VEO56</f>
        <v>0</v>
      </c>
      <c r="VEP124" t="s">
        <v>180</v>
      </c>
      <c r="VEQ124" t="s">
        <v>47</v>
      </c>
      <c r="VER124" t="s">
        <v>632</v>
      </c>
      <c r="VES124" t="s">
        <v>262</v>
      </c>
      <c r="VET124" t="s">
        <v>455</v>
      </c>
      <c r="VEU124">
        <f>VEU56</f>
        <v>0</v>
      </c>
      <c r="VEV124" t="s">
        <v>180</v>
      </c>
      <c r="VEW124" t="s">
        <v>47</v>
      </c>
      <c r="VEX124" t="s">
        <v>632</v>
      </c>
      <c r="VEY124" t="s">
        <v>262</v>
      </c>
      <c r="VEZ124" t="s">
        <v>455</v>
      </c>
      <c r="VFA124">
        <f>VFA56</f>
        <v>0</v>
      </c>
      <c r="VFB124" t="s">
        <v>180</v>
      </c>
      <c r="VFC124" t="s">
        <v>47</v>
      </c>
      <c r="VFD124" t="s">
        <v>632</v>
      </c>
      <c r="VFE124" t="s">
        <v>262</v>
      </c>
      <c r="VFF124" t="s">
        <v>455</v>
      </c>
      <c r="VFG124">
        <f>VFG56</f>
        <v>0</v>
      </c>
      <c r="VFH124" t="s">
        <v>180</v>
      </c>
      <c r="VFI124" t="s">
        <v>47</v>
      </c>
      <c r="VFJ124" t="s">
        <v>632</v>
      </c>
      <c r="VFK124" t="s">
        <v>262</v>
      </c>
      <c r="VFL124" t="s">
        <v>455</v>
      </c>
      <c r="VFM124">
        <f>VFM56</f>
        <v>0</v>
      </c>
      <c r="VFN124" t="s">
        <v>180</v>
      </c>
      <c r="VFO124" t="s">
        <v>47</v>
      </c>
      <c r="VFP124" t="s">
        <v>632</v>
      </c>
      <c r="VFQ124" t="s">
        <v>262</v>
      </c>
      <c r="VFR124" t="s">
        <v>455</v>
      </c>
      <c r="VFS124">
        <f>VFS56</f>
        <v>0</v>
      </c>
      <c r="VFT124" t="s">
        <v>180</v>
      </c>
      <c r="VFU124" t="s">
        <v>47</v>
      </c>
      <c r="VFV124" t="s">
        <v>632</v>
      </c>
      <c r="VFW124" t="s">
        <v>262</v>
      </c>
      <c r="VFX124" t="s">
        <v>455</v>
      </c>
      <c r="VFY124">
        <f>VFY56</f>
        <v>0</v>
      </c>
      <c r="VFZ124" t="s">
        <v>180</v>
      </c>
      <c r="VGA124" t="s">
        <v>47</v>
      </c>
      <c r="VGB124" t="s">
        <v>632</v>
      </c>
      <c r="VGC124" t="s">
        <v>262</v>
      </c>
      <c r="VGD124" t="s">
        <v>455</v>
      </c>
      <c r="VGE124">
        <f>VGE56</f>
        <v>0</v>
      </c>
      <c r="VGF124" t="s">
        <v>180</v>
      </c>
      <c r="VGG124" t="s">
        <v>47</v>
      </c>
      <c r="VGH124" t="s">
        <v>632</v>
      </c>
      <c r="VGI124" t="s">
        <v>262</v>
      </c>
      <c r="VGJ124" t="s">
        <v>455</v>
      </c>
      <c r="VGK124">
        <f>VGK56</f>
        <v>0</v>
      </c>
      <c r="VGL124" t="s">
        <v>180</v>
      </c>
      <c r="VGM124" t="s">
        <v>47</v>
      </c>
      <c r="VGN124" t="s">
        <v>632</v>
      </c>
      <c r="VGO124" t="s">
        <v>262</v>
      </c>
      <c r="VGP124" t="s">
        <v>455</v>
      </c>
      <c r="VGQ124">
        <f>VGQ56</f>
        <v>0</v>
      </c>
      <c r="VGR124" t="s">
        <v>180</v>
      </c>
      <c r="VGS124" t="s">
        <v>47</v>
      </c>
      <c r="VGT124" t="s">
        <v>632</v>
      </c>
      <c r="VGU124" t="s">
        <v>262</v>
      </c>
      <c r="VGV124" t="s">
        <v>455</v>
      </c>
      <c r="VGW124">
        <f>VGW56</f>
        <v>0</v>
      </c>
      <c r="VGX124" t="s">
        <v>180</v>
      </c>
      <c r="VGY124" t="s">
        <v>47</v>
      </c>
      <c r="VGZ124" t="s">
        <v>632</v>
      </c>
      <c r="VHA124" t="s">
        <v>262</v>
      </c>
      <c r="VHB124" t="s">
        <v>455</v>
      </c>
      <c r="VHC124">
        <f>VHC56</f>
        <v>0</v>
      </c>
      <c r="VHD124" t="s">
        <v>180</v>
      </c>
      <c r="VHE124" t="s">
        <v>47</v>
      </c>
      <c r="VHF124" t="s">
        <v>632</v>
      </c>
      <c r="VHG124" t="s">
        <v>262</v>
      </c>
      <c r="VHH124" t="s">
        <v>455</v>
      </c>
      <c r="VHI124">
        <f>VHI56</f>
        <v>0</v>
      </c>
      <c r="VHJ124" t="s">
        <v>180</v>
      </c>
      <c r="VHK124" t="s">
        <v>47</v>
      </c>
      <c r="VHL124" t="s">
        <v>632</v>
      </c>
      <c r="VHM124" t="s">
        <v>262</v>
      </c>
      <c r="VHN124" t="s">
        <v>455</v>
      </c>
      <c r="VHO124">
        <f>VHO56</f>
        <v>0</v>
      </c>
      <c r="VHP124" t="s">
        <v>180</v>
      </c>
      <c r="VHQ124" t="s">
        <v>47</v>
      </c>
      <c r="VHR124" t="s">
        <v>632</v>
      </c>
      <c r="VHS124" t="s">
        <v>262</v>
      </c>
      <c r="VHT124" t="s">
        <v>455</v>
      </c>
      <c r="VHU124">
        <f>VHU56</f>
        <v>0</v>
      </c>
      <c r="VHV124" t="s">
        <v>180</v>
      </c>
      <c r="VHW124" t="s">
        <v>47</v>
      </c>
      <c r="VHX124" t="s">
        <v>632</v>
      </c>
      <c r="VHY124" t="s">
        <v>262</v>
      </c>
      <c r="VHZ124" t="s">
        <v>455</v>
      </c>
      <c r="VIA124">
        <f>VIA56</f>
        <v>0</v>
      </c>
      <c r="VIB124" t="s">
        <v>180</v>
      </c>
      <c r="VIC124" t="s">
        <v>47</v>
      </c>
      <c r="VID124" t="s">
        <v>632</v>
      </c>
      <c r="VIE124" t="s">
        <v>262</v>
      </c>
      <c r="VIF124" t="s">
        <v>455</v>
      </c>
      <c r="VIG124">
        <f>VIG56</f>
        <v>0</v>
      </c>
      <c r="VIH124" t="s">
        <v>180</v>
      </c>
      <c r="VII124" t="s">
        <v>47</v>
      </c>
      <c r="VIJ124" t="s">
        <v>632</v>
      </c>
      <c r="VIK124" t="s">
        <v>262</v>
      </c>
      <c r="VIL124" t="s">
        <v>455</v>
      </c>
      <c r="VIM124">
        <f>VIM56</f>
        <v>0</v>
      </c>
      <c r="VIN124" t="s">
        <v>180</v>
      </c>
      <c r="VIO124" t="s">
        <v>47</v>
      </c>
      <c r="VIP124" t="s">
        <v>632</v>
      </c>
      <c r="VIQ124" t="s">
        <v>262</v>
      </c>
      <c r="VIR124" t="s">
        <v>455</v>
      </c>
      <c r="VIS124">
        <f>VIS56</f>
        <v>0</v>
      </c>
      <c r="VIT124" t="s">
        <v>180</v>
      </c>
      <c r="VIU124" t="s">
        <v>47</v>
      </c>
      <c r="VIV124" t="s">
        <v>632</v>
      </c>
      <c r="VIW124" t="s">
        <v>262</v>
      </c>
      <c r="VIX124" t="s">
        <v>455</v>
      </c>
      <c r="VIY124">
        <f>VIY56</f>
        <v>0</v>
      </c>
      <c r="VIZ124" t="s">
        <v>180</v>
      </c>
      <c r="VJA124" t="s">
        <v>47</v>
      </c>
      <c r="VJB124" t="s">
        <v>632</v>
      </c>
      <c r="VJC124" t="s">
        <v>262</v>
      </c>
      <c r="VJD124" t="s">
        <v>455</v>
      </c>
      <c r="VJE124">
        <f>VJE56</f>
        <v>0</v>
      </c>
      <c r="VJF124" t="s">
        <v>180</v>
      </c>
      <c r="VJG124" t="s">
        <v>47</v>
      </c>
      <c r="VJH124" t="s">
        <v>632</v>
      </c>
      <c r="VJI124" t="s">
        <v>262</v>
      </c>
      <c r="VJJ124" t="s">
        <v>455</v>
      </c>
      <c r="VJK124">
        <f>VJK56</f>
        <v>0</v>
      </c>
      <c r="VJL124" t="s">
        <v>180</v>
      </c>
      <c r="VJM124" t="s">
        <v>47</v>
      </c>
      <c r="VJN124" t="s">
        <v>632</v>
      </c>
      <c r="VJO124" t="s">
        <v>262</v>
      </c>
      <c r="VJP124" t="s">
        <v>455</v>
      </c>
      <c r="VJQ124">
        <f>VJQ56</f>
        <v>0</v>
      </c>
      <c r="VJR124" t="s">
        <v>180</v>
      </c>
      <c r="VJS124" t="s">
        <v>47</v>
      </c>
      <c r="VJT124" t="s">
        <v>632</v>
      </c>
      <c r="VJU124" t="s">
        <v>262</v>
      </c>
      <c r="VJV124" t="s">
        <v>455</v>
      </c>
      <c r="VJW124">
        <f>VJW56</f>
        <v>0</v>
      </c>
      <c r="VJX124" t="s">
        <v>180</v>
      </c>
      <c r="VJY124" t="s">
        <v>47</v>
      </c>
      <c r="VJZ124" t="s">
        <v>632</v>
      </c>
      <c r="VKA124" t="s">
        <v>262</v>
      </c>
      <c r="VKB124" t="s">
        <v>455</v>
      </c>
      <c r="VKC124">
        <f>VKC56</f>
        <v>0</v>
      </c>
      <c r="VKD124" t="s">
        <v>180</v>
      </c>
      <c r="VKE124" t="s">
        <v>47</v>
      </c>
      <c r="VKF124" t="s">
        <v>632</v>
      </c>
      <c r="VKG124" t="s">
        <v>262</v>
      </c>
      <c r="VKH124" t="s">
        <v>455</v>
      </c>
      <c r="VKI124">
        <f>VKI56</f>
        <v>0</v>
      </c>
      <c r="VKJ124" t="s">
        <v>180</v>
      </c>
      <c r="VKK124" t="s">
        <v>47</v>
      </c>
      <c r="VKL124" t="s">
        <v>632</v>
      </c>
      <c r="VKM124" t="s">
        <v>262</v>
      </c>
      <c r="VKN124" t="s">
        <v>455</v>
      </c>
      <c r="VKO124">
        <f>VKO56</f>
        <v>0</v>
      </c>
      <c r="VKP124" t="s">
        <v>180</v>
      </c>
      <c r="VKQ124" t="s">
        <v>47</v>
      </c>
      <c r="VKR124" t="s">
        <v>632</v>
      </c>
      <c r="VKS124" t="s">
        <v>262</v>
      </c>
      <c r="VKT124" t="s">
        <v>455</v>
      </c>
      <c r="VKU124">
        <f>VKU56</f>
        <v>0</v>
      </c>
      <c r="VKV124" t="s">
        <v>180</v>
      </c>
      <c r="VKW124" t="s">
        <v>47</v>
      </c>
      <c r="VKX124" t="s">
        <v>632</v>
      </c>
      <c r="VKY124" t="s">
        <v>262</v>
      </c>
      <c r="VKZ124" t="s">
        <v>455</v>
      </c>
      <c r="VLA124">
        <f>VLA56</f>
        <v>0</v>
      </c>
      <c r="VLB124" t="s">
        <v>180</v>
      </c>
      <c r="VLC124" t="s">
        <v>47</v>
      </c>
      <c r="VLD124" t="s">
        <v>632</v>
      </c>
      <c r="VLE124" t="s">
        <v>262</v>
      </c>
      <c r="VLF124" t="s">
        <v>455</v>
      </c>
      <c r="VLG124">
        <f>VLG56</f>
        <v>0</v>
      </c>
      <c r="VLH124" t="s">
        <v>180</v>
      </c>
      <c r="VLI124" t="s">
        <v>47</v>
      </c>
      <c r="VLJ124" t="s">
        <v>632</v>
      </c>
      <c r="VLK124" t="s">
        <v>262</v>
      </c>
      <c r="VLL124" t="s">
        <v>455</v>
      </c>
      <c r="VLM124">
        <f>VLM56</f>
        <v>0</v>
      </c>
      <c r="VLN124" t="s">
        <v>180</v>
      </c>
      <c r="VLO124" t="s">
        <v>47</v>
      </c>
      <c r="VLP124" t="s">
        <v>632</v>
      </c>
      <c r="VLQ124" t="s">
        <v>262</v>
      </c>
      <c r="VLR124" t="s">
        <v>455</v>
      </c>
      <c r="VLS124">
        <f>VLS56</f>
        <v>0</v>
      </c>
      <c r="VLT124" t="s">
        <v>180</v>
      </c>
      <c r="VLU124" t="s">
        <v>47</v>
      </c>
      <c r="VLV124" t="s">
        <v>632</v>
      </c>
      <c r="VLW124" t="s">
        <v>262</v>
      </c>
      <c r="VLX124" t="s">
        <v>455</v>
      </c>
      <c r="VLY124">
        <f>VLY56</f>
        <v>0</v>
      </c>
      <c r="VLZ124" t="s">
        <v>180</v>
      </c>
      <c r="VMA124" t="s">
        <v>47</v>
      </c>
      <c r="VMB124" t="s">
        <v>632</v>
      </c>
      <c r="VMC124" t="s">
        <v>262</v>
      </c>
      <c r="VMD124" t="s">
        <v>455</v>
      </c>
      <c r="VME124">
        <f>VME56</f>
        <v>0</v>
      </c>
      <c r="VMF124" t="s">
        <v>180</v>
      </c>
      <c r="VMG124" t="s">
        <v>47</v>
      </c>
      <c r="VMH124" t="s">
        <v>632</v>
      </c>
      <c r="VMI124" t="s">
        <v>262</v>
      </c>
      <c r="VMJ124" t="s">
        <v>455</v>
      </c>
      <c r="VMK124">
        <f>VMK56</f>
        <v>0</v>
      </c>
      <c r="VML124" t="s">
        <v>180</v>
      </c>
      <c r="VMM124" t="s">
        <v>47</v>
      </c>
      <c r="VMN124" t="s">
        <v>632</v>
      </c>
      <c r="VMO124" t="s">
        <v>262</v>
      </c>
      <c r="VMP124" t="s">
        <v>455</v>
      </c>
      <c r="VMQ124">
        <f>VMQ56</f>
        <v>0</v>
      </c>
      <c r="VMR124" t="s">
        <v>180</v>
      </c>
      <c r="VMS124" t="s">
        <v>47</v>
      </c>
      <c r="VMT124" t="s">
        <v>632</v>
      </c>
      <c r="VMU124" t="s">
        <v>262</v>
      </c>
      <c r="VMV124" t="s">
        <v>455</v>
      </c>
      <c r="VMW124">
        <f>VMW56</f>
        <v>0</v>
      </c>
      <c r="VMX124" t="s">
        <v>180</v>
      </c>
      <c r="VMY124" t="s">
        <v>47</v>
      </c>
      <c r="VMZ124" t="s">
        <v>632</v>
      </c>
      <c r="VNA124" t="s">
        <v>262</v>
      </c>
      <c r="VNB124" t="s">
        <v>455</v>
      </c>
      <c r="VNC124">
        <f>VNC56</f>
        <v>0</v>
      </c>
      <c r="VND124" t="s">
        <v>180</v>
      </c>
      <c r="VNE124" t="s">
        <v>47</v>
      </c>
      <c r="VNF124" t="s">
        <v>632</v>
      </c>
      <c r="VNG124" t="s">
        <v>262</v>
      </c>
      <c r="VNH124" t="s">
        <v>455</v>
      </c>
      <c r="VNI124">
        <f>VNI56</f>
        <v>0</v>
      </c>
      <c r="VNJ124" t="s">
        <v>180</v>
      </c>
      <c r="VNK124" t="s">
        <v>47</v>
      </c>
      <c r="VNL124" t="s">
        <v>632</v>
      </c>
      <c r="VNM124" t="s">
        <v>262</v>
      </c>
      <c r="VNN124" t="s">
        <v>455</v>
      </c>
      <c r="VNO124">
        <f>VNO56</f>
        <v>0</v>
      </c>
      <c r="VNP124" t="s">
        <v>180</v>
      </c>
      <c r="VNQ124" t="s">
        <v>47</v>
      </c>
      <c r="VNR124" t="s">
        <v>632</v>
      </c>
      <c r="VNS124" t="s">
        <v>262</v>
      </c>
      <c r="VNT124" t="s">
        <v>455</v>
      </c>
      <c r="VNU124">
        <f>VNU56</f>
        <v>0</v>
      </c>
      <c r="VNV124" t="s">
        <v>180</v>
      </c>
      <c r="VNW124" t="s">
        <v>47</v>
      </c>
      <c r="VNX124" t="s">
        <v>632</v>
      </c>
      <c r="VNY124" t="s">
        <v>262</v>
      </c>
      <c r="VNZ124" t="s">
        <v>455</v>
      </c>
      <c r="VOA124">
        <f>VOA56</f>
        <v>0</v>
      </c>
      <c r="VOB124" t="s">
        <v>180</v>
      </c>
      <c r="VOC124" t="s">
        <v>47</v>
      </c>
      <c r="VOD124" t="s">
        <v>632</v>
      </c>
      <c r="VOE124" t="s">
        <v>262</v>
      </c>
      <c r="VOF124" t="s">
        <v>455</v>
      </c>
      <c r="VOG124">
        <f>VOG56</f>
        <v>0</v>
      </c>
      <c r="VOH124" t="s">
        <v>180</v>
      </c>
      <c r="VOI124" t="s">
        <v>47</v>
      </c>
      <c r="VOJ124" t="s">
        <v>632</v>
      </c>
      <c r="VOK124" t="s">
        <v>262</v>
      </c>
      <c r="VOL124" t="s">
        <v>455</v>
      </c>
      <c r="VOM124">
        <f>VOM56</f>
        <v>0</v>
      </c>
      <c r="VON124" t="s">
        <v>180</v>
      </c>
      <c r="VOO124" t="s">
        <v>47</v>
      </c>
      <c r="VOP124" t="s">
        <v>632</v>
      </c>
      <c r="VOQ124" t="s">
        <v>262</v>
      </c>
      <c r="VOR124" t="s">
        <v>455</v>
      </c>
      <c r="VOS124">
        <f>VOS56</f>
        <v>0</v>
      </c>
      <c r="VOT124" t="s">
        <v>180</v>
      </c>
      <c r="VOU124" t="s">
        <v>47</v>
      </c>
      <c r="VOV124" t="s">
        <v>632</v>
      </c>
      <c r="VOW124" t="s">
        <v>262</v>
      </c>
      <c r="VOX124" t="s">
        <v>455</v>
      </c>
      <c r="VOY124">
        <f>VOY56</f>
        <v>0</v>
      </c>
      <c r="VOZ124" t="s">
        <v>180</v>
      </c>
      <c r="VPA124" t="s">
        <v>47</v>
      </c>
      <c r="VPB124" t="s">
        <v>632</v>
      </c>
      <c r="VPC124" t="s">
        <v>262</v>
      </c>
      <c r="VPD124" t="s">
        <v>455</v>
      </c>
      <c r="VPE124">
        <f>VPE56</f>
        <v>0</v>
      </c>
      <c r="VPF124" t="s">
        <v>180</v>
      </c>
      <c r="VPG124" t="s">
        <v>47</v>
      </c>
      <c r="VPH124" t="s">
        <v>632</v>
      </c>
      <c r="VPI124" t="s">
        <v>262</v>
      </c>
      <c r="VPJ124" t="s">
        <v>455</v>
      </c>
      <c r="VPK124">
        <f>VPK56</f>
        <v>0</v>
      </c>
      <c r="VPL124" t="s">
        <v>180</v>
      </c>
      <c r="VPM124" t="s">
        <v>47</v>
      </c>
      <c r="VPN124" t="s">
        <v>632</v>
      </c>
      <c r="VPO124" t="s">
        <v>262</v>
      </c>
      <c r="VPP124" t="s">
        <v>455</v>
      </c>
      <c r="VPQ124">
        <f>VPQ56</f>
        <v>0</v>
      </c>
      <c r="VPR124" t="s">
        <v>180</v>
      </c>
      <c r="VPS124" t="s">
        <v>47</v>
      </c>
      <c r="VPT124" t="s">
        <v>632</v>
      </c>
      <c r="VPU124" t="s">
        <v>262</v>
      </c>
      <c r="VPV124" t="s">
        <v>455</v>
      </c>
      <c r="VPW124">
        <f>VPW56</f>
        <v>0</v>
      </c>
      <c r="VPX124" t="s">
        <v>180</v>
      </c>
      <c r="VPY124" t="s">
        <v>47</v>
      </c>
      <c r="VPZ124" t="s">
        <v>632</v>
      </c>
      <c r="VQA124" t="s">
        <v>262</v>
      </c>
      <c r="VQB124" t="s">
        <v>455</v>
      </c>
      <c r="VQC124">
        <f>VQC56</f>
        <v>0</v>
      </c>
      <c r="VQD124" t="s">
        <v>180</v>
      </c>
      <c r="VQE124" t="s">
        <v>47</v>
      </c>
      <c r="VQF124" t="s">
        <v>632</v>
      </c>
      <c r="VQG124" t="s">
        <v>262</v>
      </c>
      <c r="VQH124" t="s">
        <v>455</v>
      </c>
      <c r="VQI124">
        <f>VQI56</f>
        <v>0</v>
      </c>
      <c r="VQJ124" t="s">
        <v>180</v>
      </c>
      <c r="VQK124" t="s">
        <v>47</v>
      </c>
      <c r="VQL124" t="s">
        <v>632</v>
      </c>
      <c r="VQM124" t="s">
        <v>262</v>
      </c>
      <c r="VQN124" t="s">
        <v>455</v>
      </c>
      <c r="VQO124">
        <f>VQO56</f>
        <v>0</v>
      </c>
      <c r="VQP124" t="s">
        <v>180</v>
      </c>
      <c r="VQQ124" t="s">
        <v>47</v>
      </c>
      <c r="VQR124" t="s">
        <v>632</v>
      </c>
      <c r="VQS124" t="s">
        <v>262</v>
      </c>
      <c r="VQT124" t="s">
        <v>455</v>
      </c>
      <c r="VQU124">
        <f>VQU56</f>
        <v>0</v>
      </c>
      <c r="VQV124" t="s">
        <v>180</v>
      </c>
      <c r="VQW124" t="s">
        <v>47</v>
      </c>
      <c r="VQX124" t="s">
        <v>632</v>
      </c>
      <c r="VQY124" t="s">
        <v>262</v>
      </c>
      <c r="VQZ124" t="s">
        <v>455</v>
      </c>
      <c r="VRA124">
        <f>VRA56</f>
        <v>0</v>
      </c>
      <c r="VRB124" t="s">
        <v>180</v>
      </c>
      <c r="VRC124" t="s">
        <v>47</v>
      </c>
      <c r="VRD124" t="s">
        <v>632</v>
      </c>
      <c r="VRE124" t="s">
        <v>262</v>
      </c>
      <c r="VRF124" t="s">
        <v>455</v>
      </c>
      <c r="VRG124">
        <f>VRG56</f>
        <v>0</v>
      </c>
      <c r="VRH124" t="s">
        <v>180</v>
      </c>
      <c r="VRI124" t="s">
        <v>47</v>
      </c>
      <c r="VRJ124" t="s">
        <v>632</v>
      </c>
      <c r="VRK124" t="s">
        <v>262</v>
      </c>
      <c r="VRL124" t="s">
        <v>455</v>
      </c>
      <c r="VRM124">
        <f>VRM56</f>
        <v>0</v>
      </c>
      <c r="VRN124" t="s">
        <v>180</v>
      </c>
      <c r="VRO124" t="s">
        <v>47</v>
      </c>
      <c r="VRP124" t="s">
        <v>632</v>
      </c>
      <c r="VRQ124" t="s">
        <v>262</v>
      </c>
      <c r="VRR124" t="s">
        <v>455</v>
      </c>
      <c r="VRS124">
        <f>VRS56</f>
        <v>0</v>
      </c>
      <c r="VRT124" t="s">
        <v>180</v>
      </c>
      <c r="VRU124" t="s">
        <v>47</v>
      </c>
      <c r="VRV124" t="s">
        <v>632</v>
      </c>
      <c r="VRW124" t="s">
        <v>262</v>
      </c>
      <c r="VRX124" t="s">
        <v>455</v>
      </c>
      <c r="VRY124">
        <f>VRY56</f>
        <v>0</v>
      </c>
      <c r="VRZ124" t="s">
        <v>180</v>
      </c>
      <c r="VSA124" t="s">
        <v>47</v>
      </c>
      <c r="VSB124" t="s">
        <v>632</v>
      </c>
      <c r="VSC124" t="s">
        <v>262</v>
      </c>
      <c r="VSD124" t="s">
        <v>455</v>
      </c>
      <c r="VSE124">
        <f>VSE56</f>
        <v>0</v>
      </c>
      <c r="VSF124" t="s">
        <v>180</v>
      </c>
      <c r="VSG124" t="s">
        <v>47</v>
      </c>
      <c r="VSH124" t="s">
        <v>632</v>
      </c>
      <c r="VSI124" t="s">
        <v>262</v>
      </c>
      <c r="VSJ124" t="s">
        <v>455</v>
      </c>
      <c r="VSK124">
        <f>VSK56</f>
        <v>0</v>
      </c>
      <c r="VSL124" t="s">
        <v>180</v>
      </c>
      <c r="VSM124" t="s">
        <v>47</v>
      </c>
      <c r="VSN124" t="s">
        <v>632</v>
      </c>
      <c r="VSO124" t="s">
        <v>262</v>
      </c>
      <c r="VSP124" t="s">
        <v>455</v>
      </c>
      <c r="VSQ124">
        <f>VSQ56</f>
        <v>0</v>
      </c>
      <c r="VSR124" t="s">
        <v>180</v>
      </c>
      <c r="VSS124" t="s">
        <v>47</v>
      </c>
      <c r="VST124" t="s">
        <v>632</v>
      </c>
      <c r="VSU124" t="s">
        <v>262</v>
      </c>
      <c r="VSV124" t="s">
        <v>455</v>
      </c>
      <c r="VSW124">
        <f>VSW56</f>
        <v>0</v>
      </c>
      <c r="VSX124" t="s">
        <v>180</v>
      </c>
      <c r="VSY124" t="s">
        <v>47</v>
      </c>
      <c r="VSZ124" t="s">
        <v>632</v>
      </c>
      <c r="VTA124" t="s">
        <v>262</v>
      </c>
      <c r="VTB124" t="s">
        <v>455</v>
      </c>
      <c r="VTC124">
        <f>VTC56</f>
        <v>0</v>
      </c>
      <c r="VTD124" t="s">
        <v>180</v>
      </c>
      <c r="VTE124" t="s">
        <v>47</v>
      </c>
      <c r="VTF124" t="s">
        <v>632</v>
      </c>
      <c r="VTG124" t="s">
        <v>262</v>
      </c>
      <c r="VTH124" t="s">
        <v>455</v>
      </c>
      <c r="VTI124">
        <f>VTI56</f>
        <v>0</v>
      </c>
      <c r="VTJ124" t="s">
        <v>180</v>
      </c>
      <c r="VTK124" t="s">
        <v>47</v>
      </c>
      <c r="VTL124" t="s">
        <v>632</v>
      </c>
      <c r="VTM124" t="s">
        <v>262</v>
      </c>
      <c r="VTN124" t="s">
        <v>455</v>
      </c>
      <c r="VTO124">
        <f>VTO56</f>
        <v>0</v>
      </c>
      <c r="VTP124" t="s">
        <v>180</v>
      </c>
      <c r="VTQ124" t="s">
        <v>47</v>
      </c>
      <c r="VTR124" t="s">
        <v>632</v>
      </c>
      <c r="VTS124" t="s">
        <v>262</v>
      </c>
      <c r="VTT124" t="s">
        <v>455</v>
      </c>
      <c r="VTU124">
        <f>VTU56</f>
        <v>0</v>
      </c>
      <c r="VTV124" t="s">
        <v>180</v>
      </c>
      <c r="VTW124" t="s">
        <v>47</v>
      </c>
      <c r="VTX124" t="s">
        <v>632</v>
      </c>
      <c r="VTY124" t="s">
        <v>262</v>
      </c>
      <c r="VTZ124" t="s">
        <v>455</v>
      </c>
      <c r="VUA124">
        <f>VUA56</f>
        <v>0</v>
      </c>
      <c r="VUB124" t="s">
        <v>180</v>
      </c>
      <c r="VUC124" t="s">
        <v>47</v>
      </c>
      <c r="VUD124" t="s">
        <v>632</v>
      </c>
      <c r="VUE124" t="s">
        <v>262</v>
      </c>
      <c r="VUF124" t="s">
        <v>455</v>
      </c>
      <c r="VUG124">
        <f>VUG56</f>
        <v>0</v>
      </c>
      <c r="VUH124" t="s">
        <v>180</v>
      </c>
      <c r="VUI124" t="s">
        <v>47</v>
      </c>
      <c r="VUJ124" t="s">
        <v>632</v>
      </c>
      <c r="VUK124" t="s">
        <v>262</v>
      </c>
      <c r="VUL124" t="s">
        <v>455</v>
      </c>
      <c r="VUM124">
        <f>VUM56</f>
        <v>0</v>
      </c>
      <c r="VUN124" t="s">
        <v>180</v>
      </c>
      <c r="VUO124" t="s">
        <v>47</v>
      </c>
      <c r="VUP124" t="s">
        <v>632</v>
      </c>
      <c r="VUQ124" t="s">
        <v>262</v>
      </c>
      <c r="VUR124" t="s">
        <v>455</v>
      </c>
      <c r="VUS124">
        <f>VUS56</f>
        <v>0</v>
      </c>
      <c r="VUT124" t="s">
        <v>180</v>
      </c>
      <c r="VUU124" t="s">
        <v>47</v>
      </c>
      <c r="VUV124" t="s">
        <v>632</v>
      </c>
      <c r="VUW124" t="s">
        <v>262</v>
      </c>
      <c r="VUX124" t="s">
        <v>455</v>
      </c>
      <c r="VUY124">
        <f>VUY56</f>
        <v>0</v>
      </c>
      <c r="VUZ124" t="s">
        <v>180</v>
      </c>
      <c r="VVA124" t="s">
        <v>47</v>
      </c>
      <c r="VVB124" t="s">
        <v>632</v>
      </c>
      <c r="VVC124" t="s">
        <v>262</v>
      </c>
      <c r="VVD124" t="s">
        <v>455</v>
      </c>
      <c r="VVE124">
        <f>VVE56</f>
        <v>0</v>
      </c>
      <c r="VVF124" t="s">
        <v>180</v>
      </c>
      <c r="VVG124" t="s">
        <v>47</v>
      </c>
      <c r="VVH124" t="s">
        <v>632</v>
      </c>
      <c r="VVI124" t="s">
        <v>262</v>
      </c>
      <c r="VVJ124" t="s">
        <v>455</v>
      </c>
      <c r="VVK124">
        <f>VVK56</f>
        <v>0</v>
      </c>
      <c r="VVL124" t="s">
        <v>180</v>
      </c>
      <c r="VVM124" t="s">
        <v>47</v>
      </c>
      <c r="VVN124" t="s">
        <v>632</v>
      </c>
      <c r="VVO124" t="s">
        <v>262</v>
      </c>
      <c r="VVP124" t="s">
        <v>455</v>
      </c>
      <c r="VVQ124">
        <f>VVQ56</f>
        <v>0</v>
      </c>
      <c r="VVR124" t="s">
        <v>180</v>
      </c>
      <c r="VVS124" t="s">
        <v>47</v>
      </c>
      <c r="VVT124" t="s">
        <v>632</v>
      </c>
      <c r="VVU124" t="s">
        <v>262</v>
      </c>
      <c r="VVV124" t="s">
        <v>455</v>
      </c>
      <c r="VVW124">
        <f>VVW56</f>
        <v>0</v>
      </c>
      <c r="VVX124" t="s">
        <v>180</v>
      </c>
      <c r="VVY124" t="s">
        <v>47</v>
      </c>
      <c r="VVZ124" t="s">
        <v>632</v>
      </c>
      <c r="VWA124" t="s">
        <v>262</v>
      </c>
      <c r="VWB124" t="s">
        <v>455</v>
      </c>
      <c r="VWC124">
        <f>VWC56</f>
        <v>0</v>
      </c>
      <c r="VWD124" t="s">
        <v>180</v>
      </c>
      <c r="VWE124" t="s">
        <v>47</v>
      </c>
      <c r="VWF124" t="s">
        <v>632</v>
      </c>
      <c r="VWG124" t="s">
        <v>262</v>
      </c>
      <c r="VWH124" t="s">
        <v>455</v>
      </c>
      <c r="VWI124">
        <f>VWI56</f>
        <v>0</v>
      </c>
      <c r="VWJ124" t="s">
        <v>180</v>
      </c>
      <c r="VWK124" t="s">
        <v>47</v>
      </c>
      <c r="VWL124" t="s">
        <v>632</v>
      </c>
      <c r="VWM124" t="s">
        <v>262</v>
      </c>
      <c r="VWN124" t="s">
        <v>455</v>
      </c>
      <c r="VWO124">
        <f>VWO56</f>
        <v>0</v>
      </c>
      <c r="VWP124" t="s">
        <v>180</v>
      </c>
      <c r="VWQ124" t="s">
        <v>47</v>
      </c>
      <c r="VWR124" t="s">
        <v>632</v>
      </c>
      <c r="VWS124" t="s">
        <v>262</v>
      </c>
      <c r="VWT124" t="s">
        <v>455</v>
      </c>
      <c r="VWU124">
        <f>VWU56</f>
        <v>0</v>
      </c>
      <c r="VWV124" t="s">
        <v>180</v>
      </c>
      <c r="VWW124" t="s">
        <v>47</v>
      </c>
      <c r="VWX124" t="s">
        <v>632</v>
      </c>
      <c r="VWY124" t="s">
        <v>262</v>
      </c>
      <c r="VWZ124" t="s">
        <v>455</v>
      </c>
      <c r="VXA124">
        <f>VXA56</f>
        <v>0</v>
      </c>
      <c r="VXB124" t="s">
        <v>180</v>
      </c>
      <c r="VXC124" t="s">
        <v>47</v>
      </c>
      <c r="VXD124" t="s">
        <v>632</v>
      </c>
      <c r="VXE124" t="s">
        <v>262</v>
      </c>
      <c r="VXF124" t="s">
        <v>455</v>
      </c>
      <c r="VXG124">
        <f>VXG56</f>
        <v>0</v>
      </c>
      <c r="VXH124" t="s">
        <v>180</v>
      </c>
      <c r="VXI124" t="s">
        <v>47</v>
      </c>
      <c r="VXJ124" t="s">
        <v>632</v>
      </c>
      <c r="VXK124" t="s">
        <v>262</v>
      </c>
      <c r="VXL124" t="s">
        <v>455</v>
      </c>
      <c r="VXM124">
        <f>VXM56</f>
        <v>0</v>
      </c>
      <c r="VXN124" t="s">
        <v>180</v>
      </c>
      <c r="VXO124" t="s">
        <v>47</v>
      </c>
      <c r="VXP124" t="s">
        <v>632</v>
      </c>
      <c r="VXQ124" t="s">
        <v>262</v>
      </c>
      <c r="VXR124" t="s">
        <v>455</v>
      </c>
      <c r="VXS124">
        <f>VXS56</f>
        <v>0</v>
      </c>
      <c r="VXT124" t="s">
        <v>180</v>
      </c>
      <c r="VXU124" t="s">
        <v>47</v>
      </c>
      <c r="VXV124" t="s">
        <v>632</v>
      </c>
      <c r="VXW124" t="s">
        <v>262</v>
      </c>
      <c r="VXX124" t="s">
        <v>455</v>
      </c>
      <c r="VXY124">
        <f>VXY56</f>
        <v>0</v>
      </c>
      <c r="VXZ124" t="s">
        <v>180</v>
      </c>
      <c r="VYA124" t="s">
        <v>47</v>
      </c>
      <c r="VYB124" t="s">
        <v>632</v>
      </c>
      <c r="VYC124" t="s">
        <v>262</v>
      </c>
      <c r="VYD124" t="s">
        <v>455</v>
      </c>
      <c r="VYE124">
        <f>VYE56</f>
        <v>0</v>
      </c>
      <c r="VYF124" t="s">
        <v>180</v>
      </c>
      <c r="VYG124" t="s">
        <v>47</v>
      </c>
      <c r="VYH124" t="s">
        <v>632</v>
      </c>
      <c r="VYI124" t="s">
        <v>262</v>
      </c>
      <c r="VYJ124" t="s">
        <v>455</v>
      </c>
      <c r="VYK124">
        <f>VYK56</f>
        <v>0</v>
      </c>
      <c r="VYL124" t="s">
        <v>180</v>
      </c>
      <c r="VYM124" t="s">
        <v>47</v>
      </c>
      <c r="VYN124" t="s">
        <v>632</v>
      </c>
      <c r="VYO124" t="s">
        <v>262</v>
      </c>
      <c r="VYP124" t="s">
        <v>455</v>
      </c>
      <c r="VYQ124">
        <f>VYQ56</f>
        <v>0</v>
      </c>
      <c r="VYR124" t="s">
        <v>180</v>
      </c>
      <c r="VYS124" t="s">
        <v>47</v>
      </c>
      <c r="VYT124" t="s">
        <v>632</v>
      </c>
      <c r="VYU124" t="s">
        <v>262</v>
      </c>
      <c r="VYV124" t="s">
        <v>455</v>
      </c>
      <c r="VYW124">
        <f>VYW56</f>
        <v>0</v>
      </c>
      <c r="VYX124" t="s">
        <v>180</v>
      </c>
      <c r="VYY124" t="s">
        <v>47</v>
      </c>
      <c r="VYZ124" t="s">
        <v>632</v>
      </c>
      <c r="VZA124" t="s">
        <v>262</v>
      </c>
      <c r="VZB124" t="s">
        <v>455</v>
      </c>
      <c r="VZC124">
        <f>VZC56</f>
        <v>0</v>
      </c>
      <c r="VZD124" t="s">
        <v>180</v>
      </c>
      <c r="VZE124" t="s">
        <v>47</v>
      </c>
      <c r="VZF124" t="s">
        <v>632</v>
      </c>
      <c r="VZG124" t="s">
        <v>262</v>
      </c>
      <c r="VZH124" t="s">
        <v>455</v>
      </c>
      <c r="VZI124">
        <f>VZI56</f>
        <v>0</v>
      </c>
      <c r="VZJ124" t="s">
        <v>180</v>
      </c>
      <c r="VZK124" t="s">
        <v>47</v>
      </c>
      <c r="VZL124" t="s">
        <v>632</v>
      </c>
      <c r="VZM124" t="s">
        <v>262</v>
      </c>
      <c r="VZN124" t="s">
        <v>455</v>
      </c>
      <c r="VZO124">
        <f>VZO56</f>
        <v>0</v>
      </c>
      <c r="VZP124" t="s">
        <v>180</v>
      </c>
      <c r="VZQ124" t="s">
        <v>47</v>
      </c>
      <c r="VZR124" t="s">
        <v>632</v>
      </c>
      <c r="VZS124" t="s">
        <v>262</v>
      </c>
      <c r="VZT124" t="s">
        <v>455</v>
      </c>
      <c r="VZU124">
        <f>VZU56</f>
        <v>0</v>
      </c>
      <c r="VZV124" t="s">
        <v>180</v>
      </c>
      <c r="VZW124" t="s">
        <v>47</v>
      </c>
      <c r="VZX124" t="s">
        <v>632</v>
      </c>
      <c r="VZY124" t="s">
        <v>262</v>
      </c>
      <c r="VZZ124" t="s">
        <v>455</v>
      </c>
      <c r="WAA124">
        <f>WAA56</f>
        <v>0</v>
      </c>
      <c r="WAB124" t="s">
        <v>180</v>
      </c>
      <c r="WAC124" t="s">
        <v>47</v>
      </c>
      <c r="WAD124" t="s">
        <v>632</v>
      </c>
      <c r="WAE124" t="s">
        <v>262</v>
      </c>
      <c r="WAF124" t="s">
        <v>455</v>
      </c>
      <c r="WAG124">
        <f>WAG56</f>
        <v>0</v>
      </c>
      <c r="WAH124" t="s">
        <v>180</v>
      </c>
      <c r="WAI124" t="s">
        <v>47</v>
      </c>
      <c r="WAJ124" t="s">
        <v>632</v>
      </c>
      <c r="WAK124" t="s">
        <v>262</v>
      </c>
      <c r="WAL124" t="s">
        <v>455</v>
      </c>
      <c r="WAM124">
        <f>WAM56</f>
        <v>0</v>
      </c>
      <c r="WAN124" t="s">
        <v>180</v>
      </c>
      <c r="WAO124" t="s">
        <v>47</v>
      </c>
      <c r="WAP124" t="s">
        <v>632</v>
      </c>
      <c r="WAQ124" t="s">
        <v>262</v>
      </c>
      <c r="WAR124" t="s">
        <v>455</v>
      </c>
      <c r="WAS124">
        <f>WAS56</f>
        <v>0</v>
      </c>
      <c r="WAT124" t="s">
        <v>180</v>
      </c>
      <c r="WAU124" t="s">
        <v>47</v>
      </c>
      <c r="WAV124" t="s">
        <v>632</v>
      </c>
      <c r="WAW124" t="s">
        <v>262</v>
      </c>
      <c r="WAX124" t="s">
        <v>455</v>
      </c>
      <c r="WAY124">
        <f>WAY56</f>
        <v>0</v>
      </c>
      <c r="WAZ124" t="s">
        <v>180</v>
      </c>
      <c r="WBA124" t="s">
        <v>47</v>
      </c>
      <c r="WBB124" t="s">
        <v>632</v>
      </c>
      <c r="WBC124" t="s">
        <v>262</v>
      </c>
      <c r="WBD124" t="s">
        <v>455</v>
      </c>
      <c r="WBE124">
        <f>WBE56</f>
        <v>0</v>
      </c>
      <c r="WBF124" t="s">
        <v>180</v>
      </c>
      <c r="WBG124" t="s">
        <v>47</v>
      </c>
      <c r="WBH124" t="s">
        <v>632</v>
      </c>
      <c r="WBI124" t="s">
        <v>262</v>
      </c>
      <c r="WBJ124" t="s">
        <v>455</v>
      </c>
      <c r="WBK124">
        <f>WBK56</f>
        <v>0</v>
      </c>
      <c r="WBL124" t="s">
        <v>180</v>
      </c>
      <c r="WBM124" t="s">
        <v>47</v>
      </c>
      <c r="WBN124" t="s">
        <v>632</v>
      </c>
      <c r="WBO124" t="s">
        <v>262</v>
      </c>
      <c r="WBP124" t="s">
        <v>455</v>
      </c>
      <c r="WBQ124">
        <f>WBQ56</f>
        <v>0</v>
      </c>
      <c r="WBR124" t="s">
        <v>180</v>
      </c>
      <c r="WBS124" t="s">
        <v>47</v>
      </c>
      <c r="WBT124" t="s">
        <v>632</v>
      </c>
      <c r="WBU124" t="s">
        <v>262</v>
      </c>
      <c r="WBV124" t="s">
        <v>455</v>
      </c>
      <c r="WBW124">
        <f>WBW56</f>
        <v>0</v>
      </c>
      <c r="WBX124" t="s">
        <v>180</v>
      </c>
      <c r="WBY124" t="s">
        <v>47</v>
      </c>
      <c r="WBZ124" t="s">
        <v>632</v>
      </c>
      <c r="WCA124" t="s">
        <v>262</v>
      </c>
      <c r="WCB124" t="s">
        <v>455</v>
      </c>
      <c r="WCC124">
        <f>WCC56</f>
        <v>0</v>
      </c>
      <c r="WCD124" t="s">
        <v>180</v>
      </c>
      <c r="WCE124" t="s">
        <v>47</v>
      </c>
      <c r="WCF124" t="s">
        <v>632</v>
      </c>
      <c r="WCG124" t="s">
        <v>262</v>
      </c>
      <c r="WCH124" t="s">
        <v>455</v>
      </c>
      <c r="WCI124">
        <f>WCI56</f>
        <v>0</v>
      </c>
      <c r="WCJ124" t="s">
        <v>180</v>
      </c>
      <c r="WCK124" t="s">
        <v>47</v>
      </c>
      <c r="WCL124" t="s">
        <v>632</v>
      </c>
      <c r="WCM124" t="s">
        <v>262</v>
      </c>
      <c r="WCN124" t="s">
        <v>455</v>
      </c>
      <c r="WCO124">
        <f>WCO56</f>
        <v>0</v>
      </c>
      <c r="WCP124" t="s">
        <v>180</v>
      </c>
      <c r="WCQ124" t="s">
        <v>47</v>
      </c>
      <c r="WCR124" t="s">
        <v>632</v>
      </c>
      <c r="WCS124" t="s">
        <v>262</v>
      </c>
      <c r="WCT124" t="s">
        <v>455</v>
      </c>
      <c r="WCU124">
        <f>WCU56</f>
        <v>0</v>
      </c>
      <c r="WCV124" t="s">
        <v>180</v>
      </c>
      <c r="WCW124" t="s">
        <v>47</v>
      </c>
      <c r="WCX124" t="s">
        <v>632</v>
      </c>
      <c r="WCY124" t="s">
        <v>262</v>
      </c>
      <c r="WCZ124" t="s">
        <v>455</v>
      </c>
      <c r="WDA124">
        <f>WDA56</f>
        <v>0</v>
      </c>
      <c r="WDB124" t="s">
        <v>180</v>
      </c>
      <c r="WDC124" t="s">
        <v>47</v>
      </c>
      <c r="WDD124" t="s">
        <v>632</v>
      </c>
      <c r="WDE124" t="s">
        <v>262</v>
      </c>
      <c r="WDF124" t="s">
        <v>455</v>
      </c>
      <c r="WDG124">
        <f>WDG56</f>
        <v>0</v>
      </c>
      <c r="WDH124" t="s">
        <v>180</v>
      </c>
      <c r="WDI124" t="s">
        <v>47</v>
      </c>
      <c r="WDJ124" t="s">
        <v>632</v>
      </c>
      <c r="WDK124" t="s">
        <v>262</v>
      </c>
      <c r="WDL124" t="s">
        <v>455</v>
      </c>
      <c r="WDM124">
        <f>WDM56</f>
        <v>0</v>
      </c>
      <c r="WDN124" t="s">
        <v>180</v>
      </c>
      <c r="WDO124" t="s">
        <v>47</v>
      </c>
      <c r="WDP124" t="s">
        <v>632</v>
      </c>
      <c r="WDQ124" t="s">
        <v>262</v>
      </c>
      <c r="WDR124" t="s">
        <v>455</v>
      </c>
      <c r="WDS124">
        <f>WDS56</f>
        <v>0</v>
      </c>
      <c r="WDT124" t="s">
        <v>180</v>
      </c>
      <c r="WDU124" t="s">
        <v>47</v>
      </c>
      <c r="WDV124" t="s">
        <v>632</v>
      </c>
      <c r="WDW124" t="s">
        <v>262</v>
      </c>
      <c r="WDX124" t="s">
        <v>455</v>
      </c>
      <c r="WDY124">
        <f>WDY56</f>
        <v>0</v>
      </c>
      <c r="WDZ124" t="s">
        <v>180</v>
      </c>
      <c r="WEA124" t="s">
        <v>47</v>
      </c>
      <c r="WEB124" t="s">
        <v>632</v>
      </c>
      <c r="WEC124" t="s">
        <v>262</v>
      </c>
      <c r="WED124" t="s">
        <v>455</v>
      </c>
      <c r="WEE124">
        <f>WEE56</f>
        <v>0</v>
      </c>
      <c r="WEF124" t="s">
        <v>180</v>
      </c>
      <c r="WEG124" t="s">
        <v>47</v>
      </c>
      <c r="WEH124" t="s">
        <v>632</v>
      </c>
      <c r="WEI124" t="s">
        <v>262</v>
      </c>
      <c r="WEJ124" t="s">
        <v>455</v>
      </c>
      <c r="WEK124">
        <f>WEK56</f>
        <v>0</v>
      </c>
      <c r="WEL124" t="s">
        <v>180</v>
      </c>
      <c r="WEM124" t="s">
        <v>47</v>
      </c>
      <c r="WEN124" t="s">
        <v>632</v>
      </c>
      <c r="WEO124" t="s">
        <v>262</v>
      </c>
      <c r="WEP124" t="s">
        <v>455</v>
      </c>
      <c r="WEQ124">
        <f>WEQ56</f>
        <v>0</v>
      </c>
      <c r="WER124" t="s">
        <v>180</v>
      </c>
      <c r="WES124" t="s">
        <v>47</v>
      </c>
      <c r="WET124" t="s">
        <v>632</v>
      </c>
      <c r="WEU124" t="s">
        <v>262</v>
      </c>
      <c r="WEV124" t="s">
        <v>455</v>
      </c>
      <c r="WEW124">
        <f>WEW56</f>
        <v>0</v>
      </c>
      <c r="WEX124" t="s">
        <v>180</v>
      </c>
      <c r="WEY124" t="s">
        <v>47</v>
      </c>
      <c r="WEZ124" t="s">
        <v>632</v>
      </c>
      <c r="WFA124" t="s">
        <v>262</v>
      </c>
      <c r="WFB124" t="s">
        <v>455</v>
      </c>
      <c r="WFC124">
        <f>WFC56</f>
        <v>0</v>
      </c>
      <c r="WFD124" t="s">
        <v>180</v>
      </c>
      <c r="WFE124" t="s">
        <v>47</v>
      </c>
      <c r="WFF124" t="s">
        <v>632</v>
      </c>
      <c r="WFG124" t="s">
        <v>262</v>
      </c>
      <c r="WFH124" t="s">
        <v>455</v>
      </c>
      <c r="WFI124">
        <f>WFI56</f>
        <v>0</v>
      </c>
      <c r="WFJ124" t="s">
        <v>180</v>
      </c>
      <c r="WFK124" t="s">
        <v>47</v>
      </c>
      <c r="WFL124" t="s">
        <v>632</v>
      </c>
      <c r="WFM124" t="s">
        <v>262</v>
      </c>
      <c r="WFN124" t="s">
        <v>455</v>
      </c>
      <c r="WFO124">
        <f>WFO56</f>
        <v>0</v>
      </c>
      <c r="WFP124" t="s">
        <v>180</v>
      </c>
      <c r="WFQ124" t="s">
        <v>47</v>
      </c>
      <c r="WFR124" t="s">
        <v>632</v>
      </c>
      <c r="WFS124" t="s">
        <v>262</v>
      </c>
      <c r="WFT124" t="s">
        <v>455</v>
      </c>
      <c r="WFU124">
        <f>WFU56</f>
        <v>0</v>
      </c>
      <c r="WFV124" t="s">
        <v>180</v>
      </c>
      <c r="WFW124" t="s">
        <v>47</v>
      </c>
      <c r="WFX124" t="s">
        <v>632</v>
      </c>
      <c r="WFY124" t="s">
        <v>262</v>
      </c>
      <c r="WFZ124" t="s">
        <v>455</v>
      </c>
      <c r="WGA124">
        <f>WGA56</f>
        <v>0</v>
      </c>
      <c r="WGB124" t="s">
        <v>180</v>
      </c>
      <c r="WGC124" t="s">
        <v>47</v>
      </c>
      <c r="WGD124" t="s">
        <v>632</v>
      </c>
      <c r="WGE124" t="s">
        <v>262</v>
      </c>
      <c r="WGF124" t="s">
        <v>455</v>
      </c>
      <c r="WGG124">
        <f>WGG56</f>
        <v>0</v>
      </c>
      <c r="WGH124" t="s">
        <v>180</v>
      </c>
      <c r="WGI124" t="s">
        <v>47</v>
      </c>
      <c r="WGJ124" t="s">
        <v>632</v>
      </c>
      <c r="WGK124" t="s">
        <v>262</v>
      </c>
      <c r="WGL124" t="s">
        <v>455</v>
      </c>
      <c r="WGM124">
        <f>WGM56</f>
        <v>0</v>
      </c>
      <c r="WGN124" t="s">
        <v>180</v>
      </c>
      <c r="WGO124" t="s">
        <v>47</v>
      </c>
      <c r="WGP124" t="s">
        <v>632</v>
      </c>
      <c r="WGQ124" t="s">
        <v>262</v>
      </c>
      <c r="WGR124" t="s">
        <v>455</v>
      </c>
      <c r="WGS124">
        <f>WGS56</f>
        <v>0</v>
      </c>
      <c r="WGT124" t="s">
        <v>180</v>
      </c>
      <c r="WGU124" t="s">
        <v>47</v>
      </c>
      <c r="WGV124" t="s">
        <v>632</v>
      </c>
      <c r="WGW124" t="s">
        <v>262</v>
      </c>
      <c r="WGX124" t="s">
        <v>455</v>
      </c>
      <c r="WGY124">
        <f>WGY56</f>
        <v>0</v>
      </c>
      <c r="WGZ124" t="s">
        <v>180</v>
      </c>
      <c r="WHA124" t="s">
        <v>47</v>
      </c>
      <c r="WHB124" t="s">
        <v>632</v>
      </c>
      <c r="WHC124" t="s">
        <v>262</v>
      </c>
      <c r="WHD124" t="s">
        <v>455</v>
      </c>
      <c r="WHE124">
        <f>WHE56</f>
        <v>0</v>
      </c>
      <c r="WHF124" t="s">
        <v>180</v>
      </c>
      <c r="WHG124" t="s">
        <v>47</v>
      </c>
      <c r="WHH124" t="s">
        <v>632</v>
      </c>
      <c r="WHI124" t="s">
        <v>262</v>
      </c>
      <c r="WHJ124" t="s">
        <v>455</v>
      </c>
      <c r="WHK124">
        <f>WHK56</f>
        <v>0</v>
      </c>
      <c r="WHL124" t="s">
        <v>180</v>
      </c>
      <c r="WHM124" t="s">
        <v>47</v>
      </c>
      <c r="WHN124" t="s">
        <v>632</v>
      </c>
      <c r="WHO124" t="s">
        <v>262</v>
      </c>
      <c r="WHP124" t="s">
        <v>455</v>
      </c>
      <c r="WHQ124">
        <f>WHQ56</f>
        <v>0</v>
      </c>
      <c r="WHR124" t="s">
        <v>180</v>
      </c>
      <c r="WHS124" t="s">
        <v>47</v>
      </c>
      <c r="WHT124" t="s">
        <v>632</v>
      </c>
      <c r="WHU124" t="s">
        <v>262</v>
      </c>
      <c r="WHV124" t="s">
        <v>455</v>
      </c>
      <c r="WHW124">
        <f>WHW56</f>
        <v>0</v>
      </c>
      <c r="WHX124" t="s">
        <v>180</v>
      </c>
      <c r="WHY124" t="s">
        <v>47</v>
      </c>
      <c r="WHZ124" t="s">
        <v>632</v>
      </c>
      <c r="WIA124" t="s">
        <v>262</v>
      </c>
      <c r="WIB124" t="s">
        <v>455</v>
      </c>
      <c r="WIC124">
        <f>WIC56</f>
        <v>0</v>
      </c>
      <c r="WID124" t="s">
        <v>180</v>
      </c>
      <c r="WIE124" t="s">
        <v>47</v>
      </c>
      <c r="WIF124" t="s">
        <v>632</v>
      </c>
      <c r="WIG124" t="s">
        <v>262</v>
      </c>
      <c r="WIH124" t="s">
        <v>455</v>
      </c>
      <c r="WII124">
        <f>WII56</f>
        <v>0</v>
      </c>
      <c r="WIJ124" t="s">
        <v>180</v>
      </c>
      <c r="WIK124" t="s">
        <v>47</v>
      </c>
      <c r="WIL124" t="s">
        <v>632</v>
      </c>
      <c r="WIM124" t="s">
        <v>262</v>
      </c>
      <c r="WIN124" t="s">
        <v>455</v>
      </c>
      <c r="WIO124">
        <f>WIO56</f>
        <v>0</v>
      </c>
      <c r="WIP124" t="s">
        <v>180</v>
      </c>
      <c r="WIQ124" t="s">
        <v>47</v>
      </c>
      <c r="WIR124" t="s">
        <v>632</v>
      </c>
      <c r="WIS124" t="s">
        <v>262</v>
      </c>
      <c r="WIT124" t="s">
        <v>455</v>
      </c>
      <c r="WIU124">
        <f>WIU56</f>
        <v>0</v>
      </c>
      <c r="WIV124" t="s">
        <v>180</v>
      </c>
      <c r="WIW124" t="s">
        <v>47</v>
      </c>
      <c r="WIX124" t="s">
        <v>632</v>
      </c>
      <c r="WIY124" t="s">
        <v>262</v>
      </c>
      <c r="WIZ124" t="s">
        <v>455</v>
      </c>
      <c r="WJA124">
        <f>WJA56</f>
        <v>0</v>
      </c>
      <c r="WJB124" t="s">
        <v>180</v>
      </c>
      <c r="WJC124" t="s">
        <v>47</v>
      </c>
      <c r="WJD124" t="s">
        <v>632</v>
      </c>
      <c r="WJE124" t="s">
        <v>262</v>
      </c>
      <c r="WJF124" t="s">
        <v>455</v>
      </c>
      <c r="WJG124">
        <f>WJG56</f>
        <v>0</v>
      </c>
      <c r="WJH124" t="s">
        <v>180</v>
      </c>
      <c r="WJI124" t="s">
        <v>47</v>
      </c>
      <c r="WJJ124" t="s">
        <v>632</v>
      </c>
      <c r="WJK124" t="s">
        <v>262</v>
      </c>
      <c r="WJL124" t="s">
        <v>455</v>
      </c>
      <c r="WJM124">
        <f>WJM56</f>
        <v>0</v>
      </c>
      <c r="WJN124" t="s">
        <v>180</v>
      </c>
      <c r="WJO124" t="s">
        <v>47</v>
      </c>
      <c r="WJP124" t="s">
        <v>632</v>
      </c>
      <c r="WJQ124" t="s">
        <v>262</v>
      </c>
      <c r="WJR124" t="s">
        <v>455</v>
      </c>
      <c r="WJS124">
        <f>WJS56</f>
        <v>0</v>
      </c>
      <c r="WJT124" t="s">
        <v>180</v>
      </c>
      <c r="WJU124" t="s">
        <v>47</v>
      </c>
      <c r="WJV124" t="s">
        <v>632</v>
      </c>
      <c r="WJW124" t="s">
        <v>262</v>
      </c>
      <c r="WJX124" t="s">
        <v>455</v>
      </c>
      <c r="WJY124">
        <f>WJY56</f>
        <v>0</v>
      </c>
      <c r="WJZ124" t="s">
        <v>180</v>
      </c>
      <c r="WKA124" t="s">
        <v>47</v>
      </c>
      <c r="WKB124" t="s">
        <v>632</v>
      </c>
      <c r="WKC124" t="s">
        <v>262</v>
      </c>
      <c r="WKD124" t="s">
        <v>455</v>
      </c>
      <c r="WKE124">
        <f>WKE56</f>
        <v>0</v>
      </c>
      <c r="WKF124" t="s">
        <v>180</v>
      </c>
      <c r="WKG124" t="s">
        <v>47</v>
      </c>
      <c r="WKH124" t="s">
        <v>632</v>
      </c>
      <c r="WKI124" t="s">
        <v>262</v>
      </c>
      <c r="WKJ124" t="s">
        <v>455</v>
      </c>
      <c r="WKK124">
        <f>WKK56</f>
        <v>0</v>
      </c>
      <c r="WKL124" t="s">
        <v>180</v>
      </c>
      <c r="WKM124" t="s">
        <v>47</v>
      </c>
      <c r="WKN124" t="s">
        <v>632</v>
      </c>
      <c r="WKO124" t="s">
        <v>262</v>
      </c>
      <c r="WKP124" t="s">
        <v>455</v>
      </c>
      <c r="WKQ124">
        <f>WKQ56</f>
        <v>0</v>
      </c>
      <c r="WKR124" t="s">
        <v>180</v>
      </c>
      <c r="WKS124" t="s">
        <v>47</v>
      </c>
      <c r="WKT124" t="s">
        <v>632</v>
      </c>
      <c r="WKU124" t="s">
        <v>262</v>
      </c>
      <c r="WKV124" t="s">
        <v>455</v>
      </c>
      <c r="WKW124">
        <f>WKW56</f>
        <v>0</v>
      </c>
      <c r="WKX124" t="s">
        <v>180</v>
      </c>
      <c r="WKY124" t="s">
        <v>47</v>
      </c>
      <c r="WKZ124" t="s">
        <v>632</v>
      </c>
      <c r="WLA124" t="s">
        <v>262</v>
      </c>
      <c r="WLB124" t="s">
        <v>455</v>
      </c>
      <c r="WLC124">
        <f>WLC56</f>
        <v>0</v>
      </c>
      <c r="WLD124" t="s">
        <v>180</v>
      </c>
      <c r="WLE124" t="s">
        <v>47</v>
      </c>
      <c r="WLF124" t="s">
        <v>632</v>
      </c>
      <c r="WLG124" t="s">
        <v>262</v>
      </c>
      <c r="WLH124" t="s">
        <v>455</v>
      </c>
      <c r="WLI124">
        <f>WLI56</f>
        <v>0</v>
      </c>
      <c r="WLJ124" t="s">
        <v>180</v>
      </c>
      <c r="WLK124" t="s">
        <v>47</v>
      </c>
      <c r="WLL124" t="s">
        <v>632</v>
      </c>
      <c r="WLM124" t="s">
        <v>262</v>
      </c>
      <c r="WLN124" t="s">
        <v>455</v>
      </c>
      <c r="WLO124">
        <f>WLO56</f>
        <v>0</v>
      </c>
      <c r="WLP124" t="s">
        <v>180</v>
      </c>
      <c r="WLQ124" t="s">
        <v>47</v>
      </c>
      <c r="WLR124" t="s">
        <v>632</v>
      </c>
      <c r="WLS124" t="s">
        <v>262</v>
      </c>
      <c r="WLT124" t="s">
        <v>455</v>
      </c>
      <c r="WLU124">
        <f>WLU56</f>
        <v>0</v>
      </c>
      <c r="WLV124" t="s">
        <v>180</v>
      </c>
      <c r="WLW124" t="s">
        <v>47</v>
      </c>
      <c r="WLX124" t="s">
        <v>632</v>
      </c>
      <c r="WLY124" t="s">
        <v>262</v>
      </c>
      <c r="WLZ124" t="s">
        <v>455</v>
      </c>
      <c r="WMA124">
        <f>WMA56</f>
        <v>0</v>
      </c>
      <c r="WMB124" t="s">
        <v>180</v>
      </c>
      <c r="WMC124" t="s">
        <v>47</v>
      </c>
      <c r="WMD124" t="s">
        <v>632</v>
      </c>
      <c r="WME124" t="s">
        <v>262</v>
      </c>
      <c r="WMF124" t="s">
        <v>455</v>
      </c>
      <c r="WMG124">
        <f>WMG56</f>
        <v>0</v>
      </c>
      <c r="WMH124" t="s">
        <v>180</v>
      </c>
      <c r="WMI124" t="s">
        <v>47</v>
      </c>
      <c r="WMJ124" t="s">
        <v>632</v>
      </c>
      <c r="WMK124" t="s">
        <v>262</v>
      </c>
      <c r="WML124" t="s">
        <v>455</v>
      </c>
      <c r="WMM124">
        <f>WMM56</f>
        <v>0</v>
      </c>
      <c r="WMN124" t="s">
        <v>180</v>
      </c>
      <c r="WMO124" t="s">
        <v>47</v>
      </c>
      <c r="WMP124" t="s">
        <v>632</v>
      </c>
      <c r="WMQ124" t="s">
        <v>262</v>
      </c>
      <c r="WMR124" t="s">
        <v>455</v>
      </c>
      <c r="WMS124">
        <f>WMS56</f>
        <v>0</v>
      </c>
      <c r="WMT124" t="s">
        <v>180</v>
      </c>
      <c r="WMU124" t="s">
        <v>47</v>
      </c>
      <c r="WMV124" t="s">
        <v>632</v>
      </c>
      <c r="WMW124" t="s">
        <v>262</v>
      </c>
      <c r="WMX124" t="s">
        <v>455</v>
      </c>
      <c r="WMY124">
        <f>WMY56</f>
        <v>0</v>
      </c>
      <c r="WMZ124" t="s">
        <v>180</v>
      </c>
      <c r="WNA124" t="s">
        <v>47</v>
      </c>
      <c r="WNB124" t="s">
        <v>632</v>
      </c>
      <c r="WNC124" t="s">
        <v>262</v>
      </c>
      <c r="WND124" t="s">
        <v>455</v>
      </c>
      <c r="WNE124">
        <f>WNE56</f>
        <v>0</v>
      </c>
      <c r="WNF124" t="s">
        <v>180</v>
      </c>
      <c r="WNG124" t="s">
        <v>47</v>
      </c>
      <c r="WNH124" t="s">
        <v>632</v>
      </c>
      <c r="WNI124" t="s">
        <v>262</v>
      </c>
      <c r="WNJ124" t="s">
        <v>455</v>
      </c>
      <c r="WNK124">
        <f>WNK56</f>
        <v>0</v>
      </c>
      <c r="WNL124" t="s">
        <v>180</v>
      </c>
      <c r="WNM124" t="s">
        <v>47</v>
      </c>
      <c r="WNN124" t="s">
        <v>632</v>
      </c>
      <c r="WNO124" t="s">
        <v>262</v>
      </c>
      <c r="WNP124" t="s">
        <v>455</v>
      </c>
      <c r="WNQ124">
        <f>WNQ56</f>
        <v>0</v>
      </c>
      <c r="WNR124" t="s">
        <v>180</v>
      </c>
      <c r="WNS124" t="s">
        <v>47</v>
      </c>
      <c r="WNT124" t="s">
        <v>632</v>
      </c>
      <c r="WNU124" t="s">
        <v>262</v>
      </c>
      <c r="WNV124" t="s">
        <v>455</v>
      </c>
      <c r="WNW124">
        <f>WNW56</f>
        <v>0</v>
      </c>
      <c r="WNX124" t="s">
        <v>180</v>
      </c>
      <c r="WNY124" t="s">
        <v>47</v>
      </c>
      <c r="WNZ124" t="s">
        <v>632</v>
      </c>
      <c r="WOA124" t="s">
        <v>262</v>
      </c>
      <c r="WOB124" t="s">
        <v>455</v>
      </c>
      <c r="WOC124">
        <f>WOC56</f>
        <v>0</v>
      </c>
      <c r="WOD124" t="s">
        <v>180</v>
      </c>
      <c r="WOE124" t="s">
        <v>47</v>
      </c>
      <c r="WOF124" t="s">
        <v>632</v>
      </c>
      <c r="WOG124" t="s">
        <v>262</v>
      </c>
      <c r="WOH124" t="s">
        <v>455</v>
      </c>
      <c r="WOI124">
        <f>WOI56</f>
        <v>0</v>
      </c>
      <c r="WOJ124" t="s">
        <v>180</v>
      </c>
      <c r="WOK124" t="s">
        <v>47</v>
      </c>
      <c r="WOL124" t="s">
        <v>632</v>
      </c>
      <c r="WOM124" t="s">
        <v>262</v>
      </c>
      <c r="WON124" t="s">
        <v>455</v>
      </c>
      <c r="WOO124">
        <f>WOO56</f>
        <v>0</v>
      </c>
      <c r="WOP124" t="s">
        <v>180</v>
      </c>
      <c r="WOQ124" t="s">
        <v>47</v>
      </c>
      <c r="WOR124" t="s">
        <v>632</v>
      </c>
      <c r="WOS124" t="s">
        <v>262</v>
      </c>
      <c r="WOT124" t="s">
        <v>455</v>
      </c>
      <c r="WOU124">
        <f>WOU56</f>
        <v>0</v>
      </c>
      <c r="WOV124" t="s">
        <v>180</v>
      </c>
      <c r="WOW124" t="s">
        <v>47</v>
      </c>
      <c r="WOX124" t="s">
        <v>632</v>
      </c>
      <c r="WOY124" t="s">
        <v>262</v>
      </c>
      <c r="WOZ124" t="s">
        <v>455</v>
      </c>
      <c r="WPA124">
        <f>WPA56</f>
        <v>0</v>
      </c>
      <c r="WPB124" t="s">
        <v>180</v>
      </c>
      <c r="WPC124" t="s">
        <v>47</v>
      </c>
      <c r="WPD124" t="s">
        <v>632</v>
      </c>
      <c r="WPE124" t="s">
        <v>262</v>
      </c>
      <c r="WPF124" t="s">
        <v>455</v>
      </c>
      <c r="WPG124">
        <f>WPG56</f>
        <v>0</v>
      </c>
      <c r="WPH124" t="s">
        <v>180</v>
      </c>
      <c r="WPI124" t="s">
        <v>47</v>
      </c>
      <c r="WPJ124" t="s">
        <v>632</v>
      </c>
      <c r="WPK124" t="s">
        <v>262</v>
      </c>
      <c r="WPL124" t="s">
        <v>455</v>
      </c>
      <c r="WPM124">
        <f>WPM56</f>
        <v>0</v>
      </c>
      <c r="WPN124" t="s">
        <v>180</v>
      </c>
      <c r="WPO124" t="s">
        <v>47</v>
      </c>
      <c r="WPP124" t="s">
        <v>632</v>
      </c>
      <c r="WPQ124" t="s">
        <v>262</v>
      </c>
      <c r="WPR124" t="s">
        <v>455</v>
      </c>
      <c r="WPS124">
        <f>WPS56</f>
        <v>0</v>
      </c>
      <c r="WPT124" t="s">
        <v>180</v>
      </c>
      <c r="WPU124" t="s">
        <v>47</v>
      </c>
      <c r="WPV124" t="s">
        <v>632</v>
      </c>
      <c r="WPW124" t="s">
        <v>262</v>
      </c>
      <c r="WPX124" t="s">
        <v>455</v>
      </c>
      <c r="WPY124">
        <f>WPY56</f>
        <v>0</v>
      </c>
      <c r="WPZ124" t="s">
        <v>180</v>
      </c>
      <c r="WQA124" t="s">
        <v>47</v>
      </c>
      <c r="WQB124" t="s">
        <v>632</v>
      </c>
      <c r="WQC124" t="s">
        <v>262</v>
      </c>
      <c r="WQD124" t="s">
        <v>455</v>
      </c>
      <c r="WQE124">
        <f>WQE56</f>
        <v>0</v>
      </c>
      <c r="WQF124" t="s">
        <v>180</v>
      </c>
      <c r="WQG124" t="s">
        <v>47</v>
      </c>
      <c r="WQH124" t="s">
        <v>632</v>
      </c>
      <c r="WQI124" t="s">
        <v>262</v>
      </c>
      <c r="WQJ124" t="s">
        <v>455</v>
      </c>
      <c r="WQK124">
        <f>WQK56</f>
        <v>0</v>
      </c>
      <c r="WQL124" t="s">
        <v>180</v>
      </c>
      <c r="WQM124" t="s">
        <v>47</v>
      </c>
      <c r="WQN124" t="s">
        <v>632</v>
      </c>
      <c r="WQO124" t="s">
        <v>262</v>
      </c>
      <c r="WQP124" t="s">
        <v>455</v>
      </c>
      <c r="WQQ124">
        <f>WQQ56</f>
        <v>0</v>
      </c>
      <c r="WQR124" t="s">
        <v>180</v>
      </c>
      <c r="WQS124" t="s">
        <v>47</v>
      </c>
      <c r="WQT124" t="s">
        <v>632</v>
      </c>
      <c r="WQU124" t="s">
        <v>262</v>
      </c>
      <c r="WQV124" t="s">
        <v>455</v>
      </c>
      <c r="WQW124">
        <f>WQW56</f>
        <v>0</v>
      </c>
      <c r="WQX124" t="s">
        <v>180</v>
      </c>
      <c r="WQY124" t="s">
        <v>47</v>
      </c>
      <c r="WQZ124" t="s">
        <v>632</v>
      </c>
      <c r="WRA124" t="s">
        <v>262</v>
      </c>
      <c r="WRB124" t="s">
        <v>455</v>
      </c>
      <c r="WRC124">
        <f>WRC56</f>
        <v>0</v>
      </c>
      <c r="WRD124" t="s">
        <v>180</v>
      </c>
      <c r="WRE124" t="s">
        <v>47</v>
      </c>
      <c r="WRF124" t="s">
        <v>632</v>
      </c>
      <c r="WRG124" t="s">
        <v>262</v>
      </c>
      <c r="WRH124" t="s">
        <v>455</v>
      </c>
      <c r="WRI124">
        <f>WRI56</f>
        <v>0</v>
      </c>
      <c r="WRJ124" t="s">
        <v>180</v>
      </c>
      <c r="WRK124" t="s">
        <v>47</v>
      </c>
      <c r="WRL124" t="s">
        <v>632</v>
      </c>
      <c r="WRM124" t="s">
        <v>262</v>
      </c>
      <c r="WRN124" t="s">
        <v>455</v>
      </c>
      <c r="WRO124">
        <f>WRO56</f>
        <v>0</v>
      </c>
      <c r="WRP124" t="s">
        <v>180</v>
      </c>
      <c r="WRQ124" t="s">
        <v>47</v>
      </c>
      <c r="WRR124" t="s">
        <v>632</v>
      </c>
      <c r="WRS124" t="s">
        <v>262</v>
      </c>
      <c r="WRT124" t="s">
        <v>455</v>
      </c>
      <c r="WRU124">
        <f>WRU56</f>
        <v>0</v>
      </c>
      <c r="WRV124" t="s">
        <v>180</v>
      </c>
      <c r="WRW124" t="s">
        <v>47</v>
      </c>
      <c r="WRX124" t="s">
        <v>632</v>
      </c>
      <c r="WRY124" t="s">
        <v>262</v>
      </c>
      <c r="WRZ124" t="s">
        <v>455</v>
      </c>
      <c r="WSA124">
        <f>WSA56</f>
        <v>0</v>
      </c>
      <c r="WSB124" t="s">
        <v>180</v>
      </c>
      <c r="WSC124" t="s">
        <v>47</v>
      </c>
      <c r="WSD124" t="s">
        <v>632</v>
      </c>
      <c r="WSE124" t="s">
        <v>262</v>
      </c>
      <c r="WSF124" t="s">
        <v>455</v>
      </c>
      <c r="WSG124">
        <f>WSG56</f>
        <v>0</v>
      </c>
      <c r="WSH124" t="s">
        <v>180</v>
      </c>
      <c r="WSI124" t="s">
        <v>47</v>
      </c>
      <c r="WSJ124" t="s">
        <v>632</v>
      </c>
      <c r="WSK124" t="s">
        <v>262</v>
      </c>
      <c r="WSL124" t="s">
        <v>455</v>
      </c>
      <c r="WSM124">
        <f>WSM56</f>
        <v>0</v>
      </c>
      <c r="WSN124" t="s">
        <v>180</v>
      </c>
      <c r="WSO124" t="s">
        <v>47</v>
      </c>
      <c r="WSP124" t="s">
        <v>632</v>
      </c>
      <c r="WSQ124" t="s">
        <v>262</v>
      </c>
      <c r="WSR124" t="s">
        <v>455</v>
      </c>
      <c r="WSS124">
        <f>WSS56</f>
        <v>0</v>
      </c>
      <c r="WST124" t="s">
        <v>180</v>
      </c>
      <c r="WSU124" t="s">
        <v>47</v>
      </c>
      <c r="WSV124" t="s">
        <v>632</v>
      </c>
      <c r="WSW124" t="s">
        <v>262</v>
      </c>
      <c r="WSX124" t="s">
        <v>455</v>
      </c>
      <c r="WSY124">
        <f>WSY56</f>
        <v>0</v>
      </c>
      <c r="WSZ124" t="s">
        <v>180</v>
      </c>
      <c r="WTA124" t="s">
        <v>47</v>
      </c>
      <c r="WTB124" t="s">
        <v>632</v>
      </c>
      <c r="WTC124" t="s">
        <v>262</v>
      </c>
      <c r="WTD124" t="s">
        <v>455</v>
      </c>
      <c r="WTE124">
        <f>WTE56</f>
        <v>0</v>
      </c>
      <c r="WTF124" t="s">
        <v>180</v>
      </c>
      <c r="WTG124" t="s">
        <v>47</v>
      </c>
      <c r="WTH124" t="s">
        <v>632</v>
      </c>
      <c r="WTI124" t="s">
        <v>262</v>
      </c>
      <c r="WTJ124" t="s">
        <v>455</v>
      </c>
      <c r="WTK124">
        <f>WTK56</f>
        <v>0</v>
      </c>
      <c r="WTL124" t="s">
        <v>180</v>
      </c>
      <c r="WTM124" t="s">
        <v>47</v>
      </c>
      <c r="WTN124" t="s">
        <v>632</v>
      </c>
      <c r="WTO124" t="s">
        <v>262</v>
      </c>
      <c r="WTP124" t="s">
        <v>455</v>
      </c>
      <c r="WTQ124">
        <f>WTQ56</f>
        <v>0</v>
      </c>
      <c r="WTR124" t="s">
        <v>180</v>
      </c>
      <c r="WTS124" t="s">
        <v>47</v>
      </c>
      <c r="WTT124" t="s">
        <v>632</v>
      </c>
      <c r="WTU124" t="s">
        <v>262</v>
      </c>
      <c r="WTV124" t="s">
        <v>455</v>
      </c>
      <c r="WTW124">
        <f>WTW56</f>
        <v>0</v>
      </c>
      <c r="WTX124" t="s">
        <v>180</v>
      </c>
      <c r="WTY124" t="s">
        <v>47</v>
      </c>
      <c r="WTZ124" t="s">
        <v>632</v>
      </c>
      <c r="WUA124" t="s">
        <v>262</v>
      </c>
      <c r="WUB124" t="s">
        <v>455</v>
      </c>
      <c r="WUC124">
        <f>WUC56</f>
        <v>0</v>
      </c>
      <c r="WUD124" t="s">
        <v>180</v>
      </c>
      <c r="WUE124" t="s">
        <v>47</v>
      </c>
      <c r="WUF124" t="s">
        <v>632</v>
      </c>
      <c r="WUG124" t="s">
        <v>262</v>
      </c>
      <c r="WUH124" t="s">
        <v>455</v>
      </c>
      <c r="WUI124">
        <f>WUI56</f>
        <v>0</v>
      </c>
      <c r="WUJ124" t="s">
        <v>180</v>
      </c>
      <c r="WUK124" t="s">
        <v>47</v>
      </c>
      <c r="WUL124" t="s">
        <v>632</v>
      </c>
      <c r="WUM124" t="s">
        <v>262</v>
      </c>
      <c r="WUN124" t="s">
        <v>455</v>
      </c>
      <c r="WUO124">
        <f>WUO56</f>
        <v>0</v>
      </c>
      <c r="WUP124" t="s">
        <v>180</v>
      </c>
      <c r="WUQ124" t="s">
        <v>47</v>
      </c>
      <c r="WUR124" t="s">
        <v>632</v>
      </c>
      <c r="WUS124" t="s">
        <v>262</v>
      </c>
      <c r="WUT124" t="s">
        <v>455</v>
      </c>
      <c r="WUU124">
        <f>WUU56</f>
        <v>0</v>
      </c>
      <c r="WUV124" t="s">
        <v>180</v>
      </c>
      <c r="WUW124" t="s">
        <v>47</v>
      </c>
      <c r="WUX124" t="s">
        <v>632</v>
      </c>
      <c r="WUY124" t="s">
        <v>262</v>
      </c>
      <c r="WUZ124" t="s">
        <v>455</v>
      </c>
      <c r="WVA124">
        <f>WVA56</f>
        <v>0</v>
      </c>
      <c r="WVB124" t="s">
        <v>180</v>
      </c>
      <c r="WVC124" t="s">
        <v>47</v>
      </c>
      <c r="WVD124" t="s">
        <v>632</v>
      </c>
      <c r="WVE124" t="s">
        <v>262</v>
      </c>
      <c r="WVF124" t="s">
        <v>455</v>
      </c>
      <c r="WVG124">
        <f>WVG56</f>
        <v>0</v>
      </c>
      <c r="WVH124" t="s">
        <v>180</v>
      </c>
      <c r="WVI124" t="s">
        <v>47</v>
      </c>
      <c r="WVJ124" t="s">
        <v>632</v>
      </c>
      <c r="WVK124" t="s">
        <v>262</v>
      </c>
      <c r="WVL124" t="s">
        <v>455</v>
      </c>
      <c r="WVM124">
        <f>WVM56</f>
        <v>0</v>
      </c>
      <c r="WVN124" t="s">
        <v>180</v>
      </c>
      <c r="WVO124" t="s">
        <v>47</v>
      </c>
      <c r="WVP124" t="s">
        <v>632</v>
      </c>
      <c r="WVQ124" t="s">
        <v>262</v>
      </c>
      <c r="WVR124" t="s">
        <v>455</v>
      </c>
      <c r="WVS124">
        <f>WVS56</f>
        <v>0</v>
      </c>
      <c r="WVT124" t="s">
        <v>180</v>
      </c>
      <c r="WVU124" t="s">
        <v>47</v>
      </c>
      <c r="WVV124" t="s">
        <v>632</v>
      </c>
      <c r="WVW124" t="s">
        <v>262</v>
      </c>
      <c r="WVX124" t="s">
        <v>455</v>
      </c>
      <c r="WVY124">
        <f>WVY56</f>
        <v>0</v>
      </c>
      <c r="WVZ124" t="s">
        <v>180</v>
      </c>
      <c r="WWA124" t="s">
        <v>47</v>
      </c>
      <c r="WWB124" t="s">
        <v>632</v>
      </c>
      <c r="WWC124" t="s">
        <v>262</v>
      </c>
      <c r="WWD124" t="s">
        <v>455</v>
      </c>
      <c r="WWE124">
        <f>WWE56</f>
        <v>0</v>
      </c>
      <c r="WWF124" t="s">
        <v>180</v>
      </c>
      <c r="WWG124" t="s">
        <v>47</v>
      </c>
      <c r="WWH124" t="s">
        <v>632</v>
      </c>
      <c r="WWI124" t="s">
        <v>262</v>
      </c>
      <c r="WWJ124" t="s">
        <v>455</v>
      </c>
      <c r="WWK124">
        <f>WWK56</f>
        <v>0</v>
      </c>
      <c r="WWL124" t="s">
        <v>180</v>
      </c>
      <c r="WWM124" t="s">
        <v>47</v>
      </c>
      <c r="WWN124" t="s">
        <v>632</v>
      </c>
      <c r="WWO124" t="s">
        <v>262</v>
      </c>
      <c r="WWP124" t="s">
        <v>455</v>
      </c>
      <c r="WWQ124">
        <f>WWQ56</f>
        <v>0</v>
      </c>
      <c r="WWR124" t="s">
        <v>180</v>
      </c>
      <c r="WWS124" t="s">
        <v>47</v>
      </c>
      <c r="WWT124" t="s">
        <v>632</v>
      </c>
      <c r="WWU124" t="s">
        <v>262</v>
      </c>
      <c r="WWV124" t="s">
        <v>455</v>
      </c>
      <c r="WWW124">
        <f>WWW56</f>
        <v>0</v>
      </c>
      <c r="WWX124" t="s">
        <v>180</v>
      </c>
      <c r="WWY124" t="s">
        <v>47</v>
      </c>
      <c r="WWZ124" t="s">
        <v>632</v>
      </c>
      <c r="WXA124" t="s">
        <v>262</v>
      </c>
      <c r="WXB124" t="s">
        <v>455</v>
      </c>
      <c r="WXC124">
        <f>WXC56</f>
        <v>0</v>
      </c>
      <c r="WXD124" t="s">
        <v>180</v>
      </c>
      <c r="WXE124" t="s">
        <v>47</v>
      </c>
      <c r="WXF124" t="s">
        <v>632</v>
      </c>
      <c r="WXG124" t="s">
        <v>262</v>
      </c>
      <c r="WXH124" t="s">
        <v>455</v>
      </c>
      <c r="WXI124">
        <f>WXI56</f>
        <v>0</v>
      </c>
      <c r="WXJ124" t="s">
        <v>180</v>
      </c>
      <c r="WXK124" t="s">
        <v>47</v>
      </c>
      <c r="WXL124" t="s">
        <v>632</v>
      </c>
      <c r="WXM124" t="s">
        <v>262</v>
      </c>
      <c r="WXN124" t="s">
        <v>455</v>
      </c>
      <c r="WXO124">
        <f>WXO56</f>
        <v>0</v>
      </c>
      <c r="WXP124" t="s">
        <v>180</v>
      </c>
      <c r="WXQ124" t="s">
        <v>47</v>
      </c>
      <c r="WXR124" t="s">
        <v>632</v>
      </c>
      <c r="WXS124" t="s">
        <v>262</v>
      </c>
      <c r="WXT124" t="s">
        <v>455</v>
      </c>
      <c r="WXU124">
        <f>WXU56</f>
        <v>0</v>
      </c>
      <c r="WXV124" t="s">
        <v>180</v>
      </c>
      <c r="WXW124" t="s">
        <v>47</v>
      </c>
      <c r="WXX124" t="s">
        <v>632</v>
      </c>
      <c r="WXY124" t="s">
        <v>262</v>
      </c>
      <c r="WXZ124" t="s">
        <v>455</v>
      </c>
      <c r="WYA124">
        <f>WYA56</f>
        <v>0</v>
      </c>
      <c r="WYB124" t="s">
        <v>180</v>
      </c>
      <c r="WYC124" t="s">
        <v>47</v>
      </c>
      <c r="WYD124" t="s">
        <v>632</v>
      </c>
      <c r="WYE124" t="s">
        <v>262</v>
      </c>
      <c r="WYF124" t="s">
        <v>455</v>
      </c>
      <c r="WYG124">
        <f>WYG56</f>
        <v>0</v>
      </c>
      <c r="WYH124" t="s">
        <v>180</v>
      </c>
      <c r="WYI124" t="s">
        <v>47</v>
      </c>
      <c r="WYJ124" t="s">
        <v>632</v>
      </c>
      <c r="WYK124" t="s">
        <v>262</v>
      </c>
      <c r="WYL124" t="s">
        <v>455</v>
      </c>
      <c r="WYM124">
        <f>WYM56</f>
        <v>0</v>
      </c>
      <c r="WYN124" t="s">
        <v>180</v>
      </c>
      <c r="WYO124" t="s">
        <v>47</v>
      </c>
      <c r="WYP124" t="s">
        <v>632</v>
      </c>
      <c r="WYQ124" t="s">
        <v>262</v>
      </c>
      <c r="WYR124" t="s">
        <v>455</v>
      </c>
      <c r="WYS124">
        <f>WYS56</f>
        <v>0</v>
      </c>
      <c r="WYT124" t="s">
        <v>180</v>
      </c>
      <c r="WYU124" t="s">
        <v>47</v>
      </c>
      <c r="WYV124" t="s">
        <v>632</v>
      </c>
      <c r="WYW124" t="s">
        <v>262</v>
      </c>
      <c r="WYX124" t="s">
        <v>455</v>
      </c>
      <c r="WYY124">
        <f>WYY56</f>
        <v>0</v>
      </c>
      <c r="WYZ124" t="s">
        <v>180</v>
      </c>
      <c r="WZA124" t="s">
        <v>47</v>
      </c>
      <c r="WZB124" t="s">
        <v>632</v>
      </c>
      <c r="WZC124" t="s">
        <v>262</v>
      </c>
      <c r="WZD124" t="s">
        <v>455</v>
      </c>
      <c r="WZE124">
        <f>WZE56</f>
        <v>0</v>
      </c>
      <c r="WZF124" t="s">
        <v>180</v>
      </c>
      <c r="WZG124" t="s">
        <v>47</v>
      </c>
      <c r="WZH124" t="s">
        <v>632</v>
      </c>
      <c r="WZI124" t="s">
        <v>262</v>
      </c>
      <c r="WZJ124" t="s">
        <v>455</v>
      </c>
      <c r="WZK124">
        <f>WZK56</f>
        <v>0</v>
      </c>
      <c r="WZL124" t="s">
        <v>180</v>
      </c>
      <c r="WZM124" t="s">
        <v>47</v>
      </c>
      <c r="WZN124" t="s">
        <v>632</v>
      </c>
      <c r="WZO124" t="s">
        <v>262</v>
      </c>
      <c r="WZP124" t="s">
        <v>455</v>
      </c>
      <c r="WZQ124">
        <f>WZQ56</f>
        <v>0</v>
      </c>
      <c r="WZR124" t="s">
        <v>180</v>
      </c>
      <c r="WZS124" t="s">
        <v>47</v>
      </c>
      <c r="WZT124" t="s">
        <v>632</v>
      </c>
      <c r="WZU124" t="s">
        <v>262</v>
      </c>
      <c r="WZV124" t="s">
        <v>455</v>
      </c>
      <c r="WZW124">
        <f>WZW56</f>
        <v>0</v>
      </c>
      <c r="WZX124" t="s">
        <v>180</v>
      </c>
      <c r="WZY124" t="s">
        <v>47</v>
      </c>
      <c r="WZZ124" t="s">
        <v>632</v>
      </c>
      <c r="XAA124" t="s">
        <v>262</v>
      </c>
      <c r="XAB124" t="s">
        <v>455</v>
      </c>
      <c r="XAC124">
        <f>XAC56</f>
        <v>0</v>
      </c>
      <c r="XAD124" t="s">
        <v>180</v>
      </c>
      <c r="XAE124" t="s">
        <v>47</v>
      </c>
      <c r="XAF124" t="s">
        <v>632</v>
      </c>
      <c r="XAG124" t="s">
        <v>262</v>
      </c>
      <c r="XAH124" t="s">
        <v>455</v>
      </c>
      <c r="XAI124">
        <f>XAI56</f>
        <v>0</v>
      </c>
      <c r="XAJ124" t="s">
        <v>180</v>
      </c>
      <c r="XAK124" t="s">
        <v>47</v>
      </c>
      <c r="XAL124" t="s">
        <v>632</v>
      </c>
      <c r="XAM124" t="s">
        <v>262</v>
      </c>
      <c r="XAN124" t="s">
        <v>455</v>
      </c>
      <c r="XAO124">
        <f>XAO56</f>
        <v>0</v>
      </c>
      <c r="XAP124" t="s">
        <v>180</v>
      </c>
      <c r="XAQ124" t="s">
        <v>47</v>
      </c>
      <c r="XAR124" t="s">
        <v>632</v>
      </c>
      <c r="XAS124" t="s">
        <v>262</v>
      </c>
      <c r="XAT124" t="s">
        <v>455</v>
      </c>
      <c r="XAU124">
        <f>XAU56</f>
        <v>0</v>
      </c>
      <c r="XAV124" t="s">
        <v>180</v>
      </c>
      <c r="XAW124" t="s">
        <v>47</v>
      </c>
      <c r="XAX124" t="s">
        <v>632</v>
      </c>
      <c r="XAY124" t="s">
        <v>262</v>
      </c>
      <c r="XAZ124" t="s">
        <v>455</v>
      </c>
      <c r="XBA124">
        <f>XBA56</f>
        <v>0</v>
      </c>
      <c r="XBB124" t="s">
        <v>180</v>
      </c>
      <c r="XBC124" t="s">
        <v>47</v>
      </c>
      <c r="XBD124" t="s">
        <v>632</v>
      </c>
      <c r="XBE124" t="s">
        <v>262</v>
      </c>
      <c r="XBF124" t="s">
        <v>455</v>
      </c>
      <c r="XBG124">
        <f>XBG56</f>
        <v>0</v>
      </c>
      <c r="XBH124" t="s">
        <v>180</v>
      </c>
      <c r="XBI124" t="s">
        <v>47</v>
      </c>
      <c r="XBJ124" t="s">
        <v>632</v>
      </c>
      <c r="XBK124" t="s">
        <v>262</v>
      </c>
      <c r="XBL124" t="s">
        <v>455</v>
      </c>
      <c r="XBM124">
        <f>XBM56</f>
        <v>0</v>
      </c>
      <c r="XBN124" t="s">
        <v>180</v>
      </c>
      <c r="XBO124" t="s">
        <v>47</v>
      </c>
      <c r="XBP124" t="s">
        <v>632</v>
      </c>
      <c r="XBQ124" t="s">
        <v>262</v>
      </c>
      <c r="XBR124" t="s">
        <v>455</v>
      </c>
      <c r="XBS124">
        <f>XBS56</f>
        <v>0</v>
      </c>
      <c r="XBT124" t="s">
        <v>180</v>
      </c>
      <c r="XBU124" t="s">
        <v>47</v>
      </c>
      <c r="XBV124" t="s">
        <v>632</v>
      </c>
      <c r="XBW124" t="s">
        <v>262</v>
      </c>
      <c r="XBX124" t="s">
        <v>455</v>
      </c>
      <c r="XBY124">
        <f>XBY56</f>
        <v>0</v>
      </c>
      <c r="XBZ124" t="s">
        <v>180</v>
      </c>
      <c r="XCA124" t="s">
        <v>47</v>
      </c>
      <c r="XCB124" t="s">
        <v>632</v>
      </c>
      <c r="XCC124" t="s">
        <v>262</v>
      </c>
      <c r="XCD124" t="s">
        <v>455</v>
      </c>
      <c r="XCE124">
        <f>XCE56</f>
        <v>0</v>
      </c>
      <c r="XCF124" t="s">
        <v>180</v>
      </c>
      <c r="XCG124" t="s">
        <v>47</v>
      </c>
      <c r="XCH124" t="s">
        <v>632</v>
      </c>
      <c r="XCI124" t="s">
        <v>262</v>
      </c>
      <c r="XCJ124" t="s">
        <v>455</v>
      </c>
      <c r="XCK124">
        <f>XCK56</f>
        <v>0</v>
      </c>
      <c r="XCL124" t="s">
        <v>180</v>
      </c>
      <c r="XCM124" t="s">
        <v>47</v>
      </c>
      <c r="XCN124" t="s">
        <v>632</v>
      </c>
      <c r="XCO124" t="s">
        <v>262</v>
      </c>
      <c r="XCP124" t="s">
        <v>455</v>
      </c>
      <c r="XCQ124">
        <f>XCQ56</f>
        <v>0</v>
      </c>
      <c r="XCR124" t="s">
        <v>180</v>
      </c>
      <c r="XCS124" t="s">
        <v>47</v>
      </c>
      <c r="XCT124" t="s">
        <v>632</v>
      </c>
      <c r="XCU124" t="s">
        <v>262</v>
      </c>
      <c r="XCV124" t="s">
        <v>455</v>
      </c>
      <c r="XCW124">
        <f>XCW56</f>
        <v>0</v>
      </c>
      <c r="XCX124" t="s">
        <v>180</v>
      </c>
      <c r="XCY124" t="s">
        <v>47</v>
      </c>
      <c r="XCZ124" t="s">
        <v>632</v>
      </c>
      <c r="XDA124" t="s">
        <v>262</v>
      </c>
      <c r="XDB124" t="s">
        <v>455</v>
      </c>
      <c r="XDC124">
        <f>XDC56</f>
        <v>0</v>
      </c>
      <c r="XDD124" t="s">
        <v>180</v>
      </c>
      <c r="XDE124" t="s">
        <v>47</v>
      </c>
      <c r="XDF124" t="s">
        <v>632</v>
      </c>
      <c r="XDG124" t="s">
        <v>262</v>
      </c>
      <c r="XDH124" t="s">
        <v>455</v>
      </c>
      <c r="XDI124">
        <f>XDI56</f>
        <v>0</v>
      </c>
      <c r="XDJ124" t="s">
        <v>180</v>
      </c>
      <c r="XDK124" t="s">
        <v>47</v>
      </c>
      <c r="XDL124" t="s">
        <v>632</v>
      </c>
      <c r="XDM124" t="s">
        <v>262</v>
      </c>
      <c r="XDN124" t="s">
        <v>455</v>
      </c>
      <c r="XDO124">
        <f>XDO56</f>
        <v>0</v>
      </c>
      <c r="XDP124" t="s">
        <v>180</v>
      </c>
      <c r="XDQ124" t="s">
        <v>47</v>
      </c>
      <c r="XDR124" t="s">
        <v>632</v>
      </c>
      <c r="XDS124" t="s">
        <v>262</v>
      </c>
      <c r="XDT124" t="s">
        <v>455</v>
      </c>
      <c r="XDU124">
        <f>XDU56</f>
        <v>0</v>
      </c>
      <c r="XDV124" t="s">
        <v>180</v>
      </c>
      <c r="XDW124" t="s">
        <v>47</v>
      </c>
      <c r="XDX124" t="s">
        <v>632</v>
      </c>
      <c r="XDY124" t="s">
        <v>262</v>
      </c>
      <c r="XDZ124" t="s">
        <v>455</v>
      </c>
      <c r="XEA124">
        <f>XEA56</f>
        <v>0</v>
      </c>
      <c r="XEB124" t="s">
        <v>180</v>
      </c>
      <c r="XEC124" t="s">
        <v>47</v>
      </c>
      <c r="XED124" t="s">
        <v>632</v>
      </c>
      <c r="XEE124" t="s">
        <v>262</v>
      </c>
      <c r="XEF124" t="s">
        <v>455</v>
      </c>
      <c r="XEG124">
        <f>XEG56</f>
        <v>0</v>
      </c>
      <c r="XEH124" t="s">
        <v>180</v>
      </c>
      <c r="XEI124" t="s">
        <v>47</v>
      </c>
      <c r="XEJ124" t="s">
        <v>632</v>
      </c>
      <c r="XEK124" t="s">
        <v>262</v>
      </c>
      <c r="XEL124" t="s">
        <v>455</v>
      </c>
      <c r="XEM124">
        <f>XEM56</f>
        <v>0</v>
      </c>
      <c r="XEN124" t="s">
        <v>180</v>
      </c>
      <c r="XEO124" t="s">
        <v>47</v>
      </c>
      <c r="XEP124" t="s">
        <v>632</v>
      </c>
      <c r="XEQ124" t="s">
        <v>262</v>
      </c>
      <c r="XER124" t="s">
        <v>455</v>
      </c>
      <c r="XES124">
        <f>XES56</f>
        <v>0</v>
      </c>
      <c r="XET124" t="s">
        <v>180</v>
      </c>
      <c r="XEU124" t="s">
        <v>47</v>
      </c>
      <c r="XEV124" t="s">
        <v>632</v>
      </c>
      <c r="XEW124" t="s">
        <v>262</v>
      </c>
      <c r="XEX124" t="s">
        <v>455</v>
      </c>
      <c r="XEY124">
        <f>XEY56</f>
        <v>0</v>
      </c>
      <c r="XEZ124" t="s">
        <v>180</v>
      </c>
      <c r="XFA124" t="s">
        <v>47</v>
      </c>
      <c r="XFB124" t="s">
        <v>632</v>
      </c>
      <c r="XFC124" t="s">
        <v>262</v>
      </c>
      <c r="XFD124" t="s">
        <v>455</v>
      </c>
    </row>
    <row r="127" spans="7:16384">
      <c r="G127" t="s">
        <v>47</v>
      </c>
      <c r="H127" t="s">
        <v>632</v>
      </c>
      <c r="I127" t="s">
        <v>262</v>
      </c>
      <c r="J127" t="s">
        <v>455</v>
      </c>
    </row>
  </sheetData>
  <phoneticPr fontId="4" type="noConversion"/>
  <hyperlinks>
    <hyperlink ref="A1" r:id="rId1" display="This BOM used D1400241 (H1) as a reference."/>
    <hyperlink ref="D1" r:id="rId2"/>
    <hyperlink ref="J84" r:id="rId3"/>
  </hyperlinks>
  <pageMargins left="0.2" right="0.2" top="0.2" bottom="0.2" header="0.5" footer="0.5"/>
  <pageSetup paperSize="3" scale="53"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106"/>
  <sheetViews>
    <sheetView topLeftCell="A52" zoomScale="125" zoomScaleNormal="125" zoomScalePageLayoutView="125" workbookViewId="0">
      <selection activeCell="F82" sqref="F82"/>
    </sheetView>
  </sheetViews>
  <sheetFormatPr baseColWidth="10" defaultRowHeight="15" x14ac:dyDescent="0"/>
  <cols>
    <col min="1" max="1" width="21.5" customWidth="1"/>
    <col min="2" max="2" width="32.83203125" customWidth="1"/>
    <col min="3" max="3" width="16.83203125" customWidth="1"/>
    <col min="4" max="4" width="17.1640625" customWidth="1"/>
    <col min="5" max="5" width="15.6640625" customWidth="1"/>
    <col min="6" max="6" width="49.1640625" customWidth="1"/>
    <col min="8" max="8" width="23.5" customWidth="1"/>
    <col min="9" max="9" width="9" customWidth="1"/>
    <col min="10" max="10" width="10.83203125" customWidth="1"/>
  </cols>
  <sheetData>
    <row r="1" spans="1:14" ht="23">
      <c r="A1" s="43" t="s">
        <v>699</v>
      </c>
    </row>
    <row r="2" spans="1:14">
      <c r="A2" s="1" t="s">
        <v>369</v>
      </c>
      <c r="B2" s="2" t="s">
        <v>410</v>
      </c>
      <c r="C2" s="1" t="s">
        <v>371</v>
      </c>
      <c r="D2" s="1" t="s">
        <v>415</v>
      </c>
      <c r="E2" s="1" t="s">
        <v>416</v>
      </c>
      <c r="F2" s="2" t="s">
        <v>54</v>
      </c>
      <c r="H2" s="1" t="s">
        <v>417</v>
      </c>
      <c r="I2" s="1" t="s">
        <v>418</v>
      </c>
      <c r="K2" s="2"/>
      <c r="L2" s="2"/>
      <c r="N2" s="2"/>
    </row>
    <row r="3" spans="1:14">
      <c r="A3" s="1"/>
      <c r="B3" s="2"/>
      <c r="C3" s="1"/>
      <c r="D3" s="1"/>
      <c r="E3" s="1"/>
      <c r="F3" s="2" t="s">
        <v>36</v>
      </c>
      <c r="H3" s="1"/>
      <c r="I3" s="1"/>
      <c r="K3" s="2"/>
      <c r="L3" s="2"/>
      <c r="N3" s="2"/>
    </row>
    <row r="4" spans="1:14">
      <c r="A4" s="1"/>
      <c r="B4" s="2"/>
      <c r="C4" s="1"/>
      <c r="D4" s="1"/>
      <c r="E4" s="1"/>
      <c r="F4" s="2"/>
      <c r="H4" s="1"/>
      <c r="I4" s="1"/>
      <c r="K4" s="2"/>
      <c r="L4" s="2"/>
      <c r="N4" s="2"/>
    </row>
    <row r="5" spans="1:14" s="4" customFormat="1">
      <c r="A5" s="4" t="s">
        <v>459</v>
      </c>
      <c r="B5" s="4" t="s">
        <v>460</v>
      </c>
      <c r="E5" s="4" t="s">
        <v>492</v>
      </c>
      <c r="H5" s="4" t="s">
        <v>491</v>
      </c>
      <c r="I5" s="4">
        <f>COUNTIF(B:B, "Laser*")</f>
        <v>1</v>
      </c>
    </row>
    <row r="6" spans="1:14">
      <c r="A6" t="s">
        <v>541</v>
      </c>
      <c r="B6" t="s">
        <v>400</v>
      </c>
      <c r="C6" t="s">
        <v>414</v>
      </c>
      <c r="D6" t="s">
        <v>419</v>
      </c>
      <c r="E6" t="s">
        <v>421</v>
      </c>
      <c r="F6" s="4" t="s">
        <v>182</v>
      </c>
    </row>
    <row r="7" spans="1:14">
      <c r="A7" t="s">
        <v>445</v>
      </c>
      <c r="B7" t="s">
        <v>400</v>
      </c>
      <c r="C7" t="s">
        <v>414</v>
      </c>
      <c r="D7" t="s">
        <v>419</v>
      </c>
      <c r="E7" t="s">
        <v>421</v>
      </c>
      <c r="F7" s="4" t="s">
        <v>86</v>
      </c>
      <c r="H7" t="s">
        <v>200</v>
      </c>
      <c r="I7">
        <f>COUNTIF(B:B,"Mirror 1? 532*")</f>
        <v>13</v>
      </c>
    </row>
    <row r="8" spans="1:14">
      <c r="A8" t="s">
        <v>446</v>
      </c>
      <c r="B8" t="s">
        <v>400</v>
      </c>
      <c r="C8" t="s">
        <v>414</v>
      </c>
      <c r="D8" t="s">
        <v>419</v>
      </c>
      <c r="E8" t="s">
        <v>421</v>
      </c>
      <c r="F8" s="4" t="s">
        <v>86</v>
      </c>
      <c r="H8" t="s">
        <v>289</v>
      </c>
      <c r="I8">
        <f>COUNTIF(B:B,"Mirror 2? 532*")</f>
        <v>5</v>
      </c>
    </row>
    <row r="9" spans="1:14" ht="18">
      <c r="A9" t="s">
        <v>376</v>
      </c>
      <c r="B9" t="s">
        <v>288</v>
      </c>
      <c r="C9" t="s">
        <v>414</v>
      </c>
      <c r="D9" t="s">
        <v>419</v>
      </c>
      <c r="E9" t="s">
        <v>421</v>
      </c>
      <c r="F9" t="s">
        <v>165</v>
      </c>
      <c r="H9" t="s">
        <v>393</v>
      </c>
      <c r="I9">
        <f>COUNTIF(B:B, "R=50*532nm*")</f>
        <v>1</v>
      </c>
      <c r="K9" s="16"/>
    </row>
    <row r="10" spans="1:14">
      <c r="A10" t="s">
        <v>384</v>
      </c>
      <c r="B10" t="s">
        <v>288</v>
      </c>
      <c r="C10" t="s">
        <v>414</v>
      </c>
      <c r="D10" t="s">
        <v>419</v>
      </c>
      <c r="E10" t="s">
        <v>421</v>
      </c>
      <c r="F10" t="s">
        <v>165</v>
      </c>
      <c r="H10" t="s">
        <v>392</v>
      </c>
      <c r="I10">
        <f>COUNTIF(B:B, "R=80*532nm*")</f>
        <v>1</v>
      </c>
    </row>
    <row r="11" spans="1:14">
      <c r="A11" t="s">
        <v>41</v>
      </c>
      <c r="B11" t="s">
        <v>288</v>
      </c>
      <c r="C11" t="s">
        <v>414</v>
      </c>
      <c r="D11" t="s">
        <v>419</v>
      </c>
      <c r="E11" t="s">
        <v>421</v>
      </c>
      <c r="F11" s="4" t="s">
        <v>165</v>
      </c>
      <c r="H11" t="s">
        <v>359</v>
      </c>
      <c r="I11">
        <f>COUNTIF(B:B, H11)</f>
        <v>4</v>
      </c>
    </row>
    <row r="12" spans="1:14">
      <c r="A12" t="s">
        <v>42</v>
      </c>
      <c r="B12" t="s">
        <v>288</v>
      </c>
      <c r="C12" t="s">
        <v>414</v>
      </c>
      <c r="D12" t="s">
        <v>419</v>
      </c>
      <c r="E12" t="s">
        <v>421</v>
      </c>
      <c r="F12" t="s">
        <v>165</v>
      </c>
      <c r="H12" t="s">
        <v>360</v>
      </c>
      <c r="I12">
        <f>COUNTIF(B:B, H12)</f>
        <v>1</v>
      </c>
    </row>
    <row r="13" spans="1:14" s="4" customFormat="1">
      <c r="A13" s="4" t="s">
        <v>43</v>
      </c>
      <c r="B13" s="34" t="s">
        <v>604</v>
      </c>
      <c r="C13" t="s">
        <v>48</v>
      </c>
      <c r="D13" s="4" t="s">
        <v>436</v>
      </c>
      <c r="E13" s="4" t="s">
        <v>608</v>
      </c>
      <c r="F13" s="4" t="s">
        <v>605</v>
      </c>
      <c r="H13" s="4" t="s">
        <v>606</v>
      </c>
      <c r="I13" s="4">
        <f>COUNTIF(B:B, H13)</f>
        <v>0</v>
      </c>
    </row>
    <row r="14" spans="1:14">
      <c r="A14" t="s">
        <v>44</v>
      </c>
      <c r="B14" t="s">
        <v>288</v>
      </c>
      <c r="C14" t="s">
        <v>414</v>
      </c>
      <c r="D14" t="s">
        <v>419</v>
      </c>
      <c r="E14" t="s">
        <v>421</v>
      </c>
      <c r="F14" t="s">
        <v>165</v>
      </c>
    </row>
    <row r="15" spans="1:14" s="4" customFormat="1">
      <c r="A15" s="4" t="s">
        <v>444</v>
      </c>
      <c r="B15" s="4" t="s">
        <v>610</v>
      </c>
      <c r="C15" s="4" t="s">
        <v>49</v>
      </c>
      <c r="D15" s="4" t="s">
        <v>436</v>
      </c>
      <c r="E15" s="4" t="s">
        <v>608</v>
      </c>
      <c r="F15" s="4" t="s">
        <v>609</v>
      </c>
    </row>
    <row r="16" spans="1:14">
      <c r="A16" t="s">
        <v>116</v>
      </c>
      <c r="B16" t="s">
        <v>289</v>
      </c>
      <c r="C16" t="s">
        <v>281</v>
      </c>
      <c r="E16" t="s">
        <v>421</v>
      </c>
      <c r="F16" t="s">
        <v>173</v>
      </c>
      <c r="H16" t="s">
        <v>400</v>
      </c>
      <c r="I16">
        <f>COUNTIF(B:B,H16)</f>
        <v>4</v>
      </c>
    </row>
    <row r="17" spans="1:9">
      <c r="A17" t="s">
        <v>490</v>
      </c>
      <c r="B17" t="s">
        <v>289</v>
      </c>
      <c r="C17" t="s">
        <v>281</v>
      </c>
      <c r="E17" t="s">
        <v>406</v>
      </c>
      <c r="F17" t="s">
        <v>639</v>
      </c>
      <c r="H17" t="s">
        <v>471</v>
      </c>
      <c r="I17">
        <f>COUNTIF(B:B,H17)</f>
        <v>2</v>
      </c>
    </row>
    <row r="18" spans="1:9">
      <c r="A18" t="s">
        <v>332</v>
      </c>
      <c r="B18" t="s">
        <v>289</v>
      </c>
      <c r="C18" t="s">
        <v>281</v>
      </c>
      <c r="E18" t="s">
        <v>406</v>
      </c>
      <c r="F18" t="s">
        <v>640</v>
      </c>
      <c r="H18" t="s">
        <v>368</v>
      </c>
      <c r="I18">
        <f>COUNTIF(B:B,H18)</f>
        <v>1</v>
      </c>
    </row>
    <row r="19" spans="1:9">
      <c r="A19" t="s">
        <v>101</v>
      </c>
      <c r="B19" t="s">
        <v>288</v>
      </c>
      <c r="C19" t="s">
        <v>414</v>
      </c>
      <c r="D19" t="s">
        <v>419</v>
      </c>
      <c r="E19" t="s">
        <v>421</v>
      </c>
      <c r="F19" t="s">
        <v>175</v>
      </c>
      <c r="H19" t="s">
        <v>284</v>
      </c>
      <c r="I19">
        <f>COUNTIF(B:B,H19)</f>
        <v>1</v>
      </c>
    </row>
    <row r="20" spans="1:9">
      <c r="A20" t="s">
        <v>333</v>
      </c>
      <c r="B20" t="s">
        <v>288</v>
      </c>
      <c r="C20" t="s">
        <v>414</v>
      </c>
      <c r="D20" t="s">
        <v>419</v>
      </c>
      <c r="E20" t="s">
        <v>421</v>
      </c>
      <c r="F20" t="s">
        <v>175</v>
      </c>
      <c r="H20" t="s">
        <v>394</v>
      </c>
      <c r="I20">
        <f>COUNTIF(B:B, "R=50% @*1064*")</f>
        <v>2</v>
      </c>
    </row>
    <row r="21" spans="1:9" s="4" customFormat="1">
      <c r="A21" t="s">
        <v>100</v>
      </c>
      <c r="B21" s="29" t="s">
        <v>532</v>
      </c>
      <c r="C21" s="29" t="s">
        <v>281</v>
      </c>
      <c r="D21" s="29"/>
      <c r="E21" s="29" t="s">
        <v>406</v>
      </c>
      <c r="F21" s="29" t="s">
        <v>641</v>
      </c>
      <c r="H21" s="4" t="s">
        <v>714</v>
      </c>
      <c r="I21">
        <f>COUNTIF(B:B, "R=50%*2?*@*1064*")</f>
        <v>1</v>
      </c>
    </row>
    <row r="22" spans="1:9">
      <c r="A22" t="s">
        <v>399</v>
      </c>
      <c r="B22" s="4" t="s">
        <v>574</v>
      </c>
      <c r="C22" t="s">
        <v>48</v>
      </c>
      <c r="D22" s="4" t="s">
        <v>436</v>
      </c>
      <c r="E22" s="4" t="s">
        <v>608</v>
      </c>
      <c r="F22" t="s">
        <v>575</v>
      </c>
      <c r="H22" s="4" t="s">
        <v>576</v>
      </c>
      <c r="I22" s="4">
        <f>COUNTIF(B:B, H22)</f>
        <v>2</v>
      </c>
    </row>
    <row r="23" spans="1:9">
      <c r="A23" t="s">
        <v>108</v>
      </c>
      <c r="B23" t="s">
        <v>288</v>
      </c>
      <c r="C23" t="s">
        <v>414</v>
      </c>
      <c r="D23" t="s">
        <v>419</v>
      </c>
      <c r="E23" t="s">
        <v>421</v>
      </c>
      <c r="F23" s="34" t="s">
        <v>575</v>
      </c>
      <c r="H23" t="s">
        <v>90</v>
      </c>
      <c r="I23">
        <f>COUNTIF(B:B, H23)</f>
        <v>1</v>
      </c>
    </row>
    <row r="24" spans="1:9">
      <c r="A24" t="s">
        <v>102</v>
      </c>
      <c r="B24" t="s">
        <v>288</v>
      </c>
      <c r="C24" t="s">
        <v>414</v>
      </c>
      <c r="D24" t="s">
        <v>419</v>
      </c>
      <c r="E24" t="s">
        <v>421</v>
      </c>
      <c r="F24" s="34" t="s">
        <v>575</v>
      </c>
      <c r="H24" t="s">
        <v>566</v>
      </c>
      <c r="I24">
        <f>COUNTIF(B:B, H24)</f>
        <v>2</v>
      </c>
    </row>
    <row r="25" spans="1:9">
      <c r="A25" t="s">
        <v>109</v>
      </c>
      <c r="B25" s="4" t="s">
        <v>574</v>
      </c>
      <c r="C25" t="s">
        <v>48</v>
      </c>
      <c r="D25" s="4" t="s">
        <v>436</v>
      </c>
      <c r="E25" s="4" t="s">
        <v>608</v>
      </c>
      <c r="F25" t="s">
        <v>575</v>
      </c>
    </row>
    <row r="26" spans="1:9">
      <c r="A26" t="s">
        <v>45</v>
      </c>
      <c r="B26" t="s">
        <v>288</v>
      </c>
      <c r="C26" t="s">
        <v>414</v>
      </c>
      <c r="D26" t="s">
        <v>419</v>
      </c>
      <c r="E26" t="s">
        <v>421</v>
      </c>
      <c r="F26" t="s">
        <v>175</v>
      </c>
    </row>
    <row r="28" spans="1:9">
      <c r="A28" t="s">
        <v>30</v>
      </c>
      <c r="B28" t="s">
        <v>40</v>
      </c>
      <c r="C28" t="s">
        <v>420</v>
      </c>
      <c r="D28" t="s">
        <v>419</v>
      </c>
      <c r="E28" t="s">
        <v>421</v>
      </c>
      <c r="F28" t="s">
        <v>700</v>
      </c>
      <c r="H28" t="s">
        <v>353</v>
      </c>
      <c r="I28">
        <f>COUNTIF(B:B,"ROC*+50mm*-*1?")</f>
        <v>0</v>
      </c>
    </row>
    <row r="29" spans="1:9">
      <c r="A29" s="5" t="s">
        <v>110</v>
      </c>
      <c r="B29" s="5"/>
      <c r="C29" s="5"/>
      <c r="D29" s="5"/>
      <c r="E29" s="5"/>
      <c r="F29" s="4" t="s">
        <v>695</v>
      </c>
      <c r="H29" t="s">
        <v>354</v>
      </c>
      <c r="I29">
        <f>COUNTIF(B:B,"ROC*+75mm*-1?")</f>
        <v>0</v>
      </c>
    </row>
    <row r="30" spans="1:9">
      <c r="A30" t="s">
        <v>111</v>
      </c>
      <c r="B30" t="s">
        <v>74</v>
      </c>
      <c r="C30" t="s">
        <v>420</v>
      </c>
      <c r="D30" t="s">
        <v>419</v>
      </c>
      <c r="E30" t="s">
        <v>421</v>
      </c>
      <c r="F30" t="s">
        <v>701</v>
      </c>
      <c r="H30" t="s">
        <v>215</v>
      </c>
      <c r="I30">
        <f>COUNTIF(B:B,"ROC*+100mm*-*1?")</f>
        <v>1</v>
      </c>
    </row>
    <row r="31" spans="1:9">
      <c r="A31" t="s">
        <v>112</v>
      </c>
      <c r="B31" t="s">
        <v>387</v>
      </c>
      <c r="C31" t="s">
        <v>420</v>
      </c>
      <c r="D31" t="s">
        <v>419</v>
      </c>
      <c r="E31" t="s">
        <v>421</v>
      </c>
      <c r="F31" t="s">
        <v>170</v>
      </c>
      <c r="H31" t="s">
        <v>216</v>
      </c>
      <c r="I31">
        <f>COUNTIF(B:B,"ROC*+150mm*-*1?")</f>
        <v>2</v>
      </c>
    </row>
    <row r="32" spans="1:9">
      <c r="A32" t="s">
        <v>113</v>
      </c>
      <c r="B32" t="s">
        <v>387</v>
      </c>
      <c r="C32" t="s">
        <v>420</v>
      </c>
      <c r="D32" t="s">
        <v>419</v>
      </c>
      <c r="E32" t="s">
        <v>421</v>
      </c>
      <c r="F32" t="s">
        <v>171</v>
      </c>
      <c r="H32" t="s">
        <v>428</v>
      </c>
      <c r="I32">
        <f>COUNTIF(B:B,"ROC*+175mm*-*1?")</f>
        <v>0</v>
      </c>
    </row>
    <row r="33" spans="1:9">
      <c r="A33" t="s">
        <v>114</v>
      </c>
      <c r="B33" t="s">
        <v>679</v>
      </c>
      <c r="C33" t="s">
        <v>420</v>
      </c>
      <c r="D33" t="s">
        <v>419</v>
      </c>
      <c r="E33" t="s">
        <v>421</v>
      </c>
      <c r="F33" t="s">
        <v>172</v>
      </c>
      <c r="H33" t="s">
        <v>429</v>
      </c>
      <c r="I33">
        <f>COUNTIF(B:B,"ROC*+200mm*-*1?")</f>
        <v>0</v>
      </c>
    </row>
    <row r="34" spans="1:9">
      <c r="A34" s="34" t="s">
        <v>52</v>
      </c>
      <c r="B34" s="34" t="s">
        <v>441</v>
      </c>
      <c r="C34" s="34" t="s">
        <v>442</v>
      </c>
      <c r="D34" s="34" t="s">
        <v>443</v>
      </c>
      <c r="E34" s="34" t="s">
        <v>421</v>
      </c>
      <c r="F34" s="34" t="s">
        <v>50</v>
      </c>
      <c r="H34" t="s">
        <v>363</v>
      </c>
      <c r="I34">
        <f>COUNTIF(B:B,"ROC*+250mm*-*1?")</f>
        <v>2</v>
      </c>
    </row>
    <row r="35" spans="1:9">
      <c r="A35" s="35" t="s">
        <v>115</v>
      </c>
      <c r="B35" s="35" t="s">
        <v>582</v>
      </c>
      <c r="C35" s="35" t="s">
        <v>420</v>
      </c>
      <c r="D35" s="35" t="s">
        <v>419</v>
      </c>
      <c r="E35" s="35" t="s">
        <v>421</v>
      </c>
      <c r="F35" s="35" t="s">
        <v>702</v>
      </c>
      <c r="H35" t="s">
        <v>364</v>
      </c>
      <c r="I35">
        <f>COUNTIF(B:B,"ROC*+350mm*-*1?")</f>
        <v>0</v>
      </c>
    </row>
    <row r="36" spans="1:9">
      <c r="A36" s="34" t="s">
        <v>53</v>
      </c>
      <c r="B36" s="34" t="s">
        <v>715</v>
      </c>
      <c r="C36" t="s">
        <v>420</v>
      </c>
      <c r="D36" t="s">
        <v>419</v>
      </c>
      <c r="E36" t="s">
        <v>421</v>
      </c>
      <c r="F36" s="34" t="s">
        <v>703</v>
      </c>
      <c r="H36" t="s">
        <v>556</v>
      </c>
      <c r="I36">
        <f>COUNTIF(B:B,"ROC*+500mm*-*1?")</f>
        <v>0</v>
      </c>
    </row>
    <row r="37" spans="1:9">
      <c r="A37" s="35" t="s">
        <v>25</v>
      </c>
      <c r="B37" s="35" t="s">
        <v>716</v>
      </c>
      <c r="C37" s="35" t="s">
        <v>420</v>
      </c>
      <c r="D37" s="35" t="s">
        <v>419</v>
      </c>
      <c r="E37" s="35" t="s">
        <v>421</v>
      </c>
      <c r="F37" s="35" t="s">
        <v>583</v>
      </c>
      <c r="H37" t="s">
        <v>557</v>
      </c>
      <c r="I37">
        <f>COUNTIF(B:B,"ROC*+750mm*-*1?")</f>
        <v>0</v>
      </c>
    </row>
    <row r="38" spans="1:9">
      <c r="A38" s="4" t="s">
        <v>26</v>
      </c>
      <c r="B38" s="4" t="s">
        <v>717</v>
      </c>
      <c r="C38" s="4" t="s">
        <v>420</v>
      </c>
      <c r="D38" s="4" t="s">
        <v>419</v>
      </c>
      <c r="E38" s="4" t="s">
        <v>421</v>
      </c>
      <c r="F38" s="4"/>
      <c r="H38" t="s">
        <v>558</v>
      </c>
      <c r="I38">
        <f>COUNTIF(B:B,"ROC*-75mm*-*1?")</f>
        <v>1</v>
      </c>
    </row>
    <row r="39" spans="1:9">
      <c r="A39" s="35" t="s">
        <v>27</v>
      </c>
      <c r="B39" s="35" t="s">
        <v>716</v>
      </c>
      <c r="C39" s="35" t="s">
        <v>420</v>
      </c>
      <c r="D39" s="35" t="s">
        <v>419</v>
      </c>
      <c r="E39" s="35" t="s">
        <v>421</v>
      </c>
      <c r="F39" s="35"/>
      <c r="H39" t="s">
        <v>559</v>
      </c>
      <c r="I39">
        <f>COUNTIF(B:B,"ROC*-100mm*-*1?")</f>
        <v>2</v>
      </c>
    </row>
    <row r="40" spans="1:9">
      <c r="A40" s="35" t="s">
        <v>28</v>
      </c>
      <c r="B40" s="35" t="s">
        <v>718</v>
      </c>
      <c r="C40" s="35" t="s">
        <v>420</v>
      </c>
      <c r="D40" s="35" t="s">
        <v>419</v>
      </c>
      <c r="E40" s="35" t="s">
        <v>421</v>
      </c>
      <c r="F40" s="35"/>
      <c r="H40" t="s">
        <v>398</v>
      </c>
      <c r="I40">
        <f>COUNTIF(B:B,"ROC*-150mm*-*1?")</f>
        <v>0</v>
      </c>
    </row>
    <row r="41" spans="1:9">
      <c r="A41" s="4"/>
      <c r="B41" s="4"/>
      <c r="C41" s="4"/>
      <c r="D41" s="4"/>
      <c r="E41" s="4"/>
      <c r="F41" s="4"/>
      <c r="H41" t="s">
        <v>117</v>
      </c>
      <c r="I41">
        <f>COUNTIF(B:B,"ROC*-175mm*-*1?")</f>
        <v>0</v>
      </c>
    </row>
    <row r="42" spans="1:9">
      <c r="A42" t="s">
        <v>458</v>
      </c>
      <c r="B42" t="s">
        <v>107</v>
      </c>
      <c r="C42" t="s">
        <v>147</v>
      </c>
      <c r="D42" t="s">
        <v>419</v>
      </c>
      <c r="E42" t="s">
        <v>421</v>
      </c>
      <c r="F42" t="s">
        <v>0</v>
      </c>
      <c r="H42" t="s">
        <v>407</v>
      </c>
      <c r="I42">
        <f>COUNTIF(B:B,"ROC*+750mm*-*2?")</f>
        <v>0</v>
      </c>
    </row>
    <row r="43" spans="1:9">
      <c r="A43" t="s">
        <v>302</v>
      </c>
      <c r="B43" t="s">
        <v>307</v>
      </c>
      <c r="C43" t="s">
        <v>147</v>
      </c>
      <c r="D43" t="s">
        <v>419</v>
      </c>
      <c r="E43" t="s">
        <v>421</v>
      </c>
      <c r="F43" t="s">
        <v>68</v>
      </c>
      <c r="H43" t="s">
        <v>352</v>
      </c>
      <c r="I43">
        <f>COUNTIF(B:B,"ROC*+500mm*-*2?")</f>
        <v>1</v>
      </c>
    </row>
    <row r="44" spans="1:9">
      <c r="A44" s="29" t="s">
        <v>303</v>
      </c>
      <c r="B44" s="29" t="s">
        <v>31</v>
      </c>
      <c r="C44" s="29" t="s">
        <v>147</v>
      </c>
      <c r="D44" s="29" t="s">
        <v>419</v>
      </c>
      <c r="E44" s="29" t="s">
        <v>421</v>
      </c>
      <c r="F44" s="29" t="s">
        <v>68</v>
      </c>
    </row>
    <row r="45" spans="1:9">
      <c r="A45" t="s">
        <v>304</v>
      </c>
      <c r="B45" t="s">
        <v>284</v>
      </c>
      <c r="C45" t="s">
        <v>147</v>
      </c>
      <c r="D45" t="s">
        <v>419</v>
      </c>
      <c r="E45" t="s">
        <v>421</v>
      </c>
      <c r="F45" t="s">
        <v>66</v>
      </c>
      <c r="H45" t="s">
        <v>196</v>
      </c>
      <c r="I45">
        <f>COUNTIF(B:B,"ROC*+50mm*-*1*-*IR")</f>
        <v>2</v>
      </c>
    </row>
    <row r="46" spans="1:9">
      <c r="A46" t="s">
        <v>305</v>
      </c>
      <c r="B46" t="s">
        <v>424</v>
      </c>
      <c r="C46" t="s">
        <v>147</v>
      </c>
      <c r="D46" t="s">
        <v>419</v>
      </c>
      <c r="E46" t="s">
        <v>421</v>
      </c>
      <c r="F46" t="s">
        <v>174</v>
      </c>
      <c r="H46" t="s">
        <v>74</v>
      </c>
      <c r="I46">
        <f>COUNTIF(B:B,"ROC*+75mm*-*1*-*IR")</f>
        <v>1</v>
      </c>
    </row>
    <row r="47" spans="1:9">
      <c r="A47" t="s">
        <v>306</v>
      </c>
      <c r="B47" t="s">
        <v>146</v>
      </c>
      <c r="C47" t="s">
        <v>147</v>
      </c>
      <c r="D47" t="s">
        <v>419</v>
      </c>
      <c r="E47" t="s">
        <v>421</v>
      </c>
      <c r="F47" t="s">
        <v>67</v>
      </c>
      <c r="H47" t="s">
        <v>75</v>
      </c>
      <c r="I47">
        <f>COUNTIF(B:B,"ROC*+100mm*-*1*-*IR")</f>
        <v>0</v>
      </c>
    </row>
    <row r="48" spans="1:9">
      <c r="H48" t="s">
        <v>76</v>
      </c>
      <c r="I48">
        <f>COUNTIF(B:B,"ROC*+150mm*-*1*-*IR")</f>
        <v>0</v>
      </c>
    </row>
    <row r="49" spans="1:14">
      <c r="A49" t="s">
        <v>422</v>
      </c>
      <c r="B49" t="s">
        <v>259</v>
      </c>
      <c r="C49" t="s">
        <v>427</v>
      </c>
      <c r="D49" t="s">
        <v>46</v>
      </c>
      <c r="E49" t="s">
        <v>421</v>
      </c>
      <c r="F49" t="s">
        <v>181</v>
      </c>
      <c r="G49" s="4"/>
      <c r="H49" t="s">
        <v>77</v>
      </c>
      <c r="I49">
        <f>COUNTIF(B:B,"ROC*+175mm*-*1*-*IR")</f>
        <v>0</v>
      </c>
      <c r="J49" s="4"/>
    </row>
    <row r="50" spans="1:14">
      <c r="A50" t="s">
        <v>425</v>
      </c>
      <c r="B50" t="s">
        <v>259</v>
      </c>
      <c r="C50" t="s">
        <v>427</v>
      </c>
      <c r="D50" t="s">
        <v>46</v>
      </c>
      <c r="E50" t="s">
        <v>421</v>
      </c>
      <c r="F50" t="s">
        <v>181</v>
      </c>
      <c r="H50" t="s">
        <v>78</v>
      </c>
      <c r="I50">
        <f>COUNTIF(B:B,"ROC*+200mm*-*1*-*IR")</f>
        <v>0</v>
      </c>
    </row>
    <row r="51" spans="1:14">
      <c r="A51" t="s">
        <v>260</v>
      </c>
      <c r="B51" t="s">
        <v>261</v>
      </c>
      <c r="C51" t="s">
        <v>262</v>
      </c>
      <c r="D51" t="s">
        <v>455</v>
      </c>
      <c r="E51" t="s">
        <v>124</v>
      </c>
      <c r="F51" t="s">
        <v>179</v>
      </c>
      <c r="H51" t="s">
        <v>79</v>
      </c>
      <c r="I51">
        <f>COUNTIF(B:B,"ROC*+250mm*-*1*-*IR")</f>
        <v>0</v>
      </c>
    </row>
    <row r="52" spans="1:14">
      <c r="A52" t="s">
        <v>263</v>
      </c>
      <c r="B52" t="s">
        <v>261</v>
      </c>
      <c r="C52" t="s">
        <v>262</v>
      </c>
      <c r="D52" t="s">
        <v>455</v>
      </c>
      <c r="E52" t="str">
        <f>E51</f>
        <v>Thorlabs BA1 + RS01</v>
      </c>
      <c r="F52" t="s">
        <v>179</v>
      </c>
      <c r="H52" t="s">
        <v>236</v>
      </c>
      <c r="I52">
        <f>COUNTIF(B:B,"ROC*+350mm*-*1*-*IR")</f>
        <v>0</v>
      </c>
    </row>
    <row r="53" spans="1:14">
      <c r="A53" t="s">
        <v>264</v>
      </c>
      <c r="B53" t="s">
        <v>632</v>
      </c>
      <c r="C53" t="s">
        <v>262</v>
      </c>
      <c r="D53" t="s">
        <v>455</v>
      </c>
      <c r="E53" t="str">
        <f t="shared" ref="E53:E58" si="0">E52</f>
        <v>Thorlabs BA1 + RS01</v>
      </c>
      <c r="F53" t="s">
        <v>180</v>
      </c>
      <c r="H53" t="s">
        <v>237</v>
      </c>
      <c r="I53">
        <f>COUNTIF(B:B,"ROC*+500mm*-*1*-*IR")</f>
        <v>0</v>
      </c>
    </row>
    <row r="54" spans="1:14">
      <c r="A54" t="s">
        <v>461</v>
      </c>
      <c r="B54" t="s">
        <v>632</v>
      </c>
      <c r="C54" t="s">
        <v>262</v>
      </c>
      <c r="D54" t="s">
        <v>455</v>
      </c>
      <c r="E54" t="str">
        <f t="shared" si="0"/>
        <v>Thorlabs BA1 + RS01</v>
      </c>
      <c r="F54" t="s">
        <v>180</v>
      </c>
      <c r="H54" t="s">
        <v>238</v>
      </c>
      <c r="I54">
        <f>COUNTIF(B:B,"ROC*+750mm*-*1*-*IR")</f>
        <v>0</v>
      </c>
    </row>
    <row r="55" spans="1:14">
      <c r="A55" t="s">
        <v>462</v>
      </c>
      <c r="B55" t="s">
        <v>632</v>
      </c>
      <c r="C55" t="s">
        <v>262</v>
      </c>
      <c r="D55" t="s">
        <v>455</v>
      </c>
      <c r="E55" t="str">
        <f>E54</f>
        <v>Thorlabs BA1 + RS01</v>
      </c>
      <c r="F55" t="s">
        <v>180</v>
      </c>
    </row>
    <row r="56" spans="1:14">
      <c r="A56" t="s">
        <v>47</v>
      </c>
      <c r="B56" t="s">
        <v>632</v>
      </c>
      <c r="C56" t="s">
        <v>262</v>
      </c>
      <c r="D56" t="s">
        <v>455</v>
      </c>
      <c r="E56" t="str">
        <f>E55</f>
        <v>Thorlabs BA1 + RS01</v>
      </c>
      <c r="F56" t="s">
        <v>180</v>
      </c>
      <c r="H56" t="s">
        <v>239</v>
      </c>
      <c r="I56">
        <f>COUNTIF(B:B,"ROC*-75mm*-*1*-*IR")</f>
        <v>0</v>
      </c>
    </row>
    <row r="57" spans="1:14">
      <c r="A57" t="s">
        <v>463</v>
      </c>
      <c r="B57" t="s">
        <v>465</v>
      </c>
      <c r="C57" t="s">
        <v>262</v>
      </c>
      <c r="D57" t="s">
        <v>455</v>
      </c>
      <c r="E57" t="str">
        <f>E55</f>
        <v>Thorlabs BA1 + RS01</v>
      </c>
      <c r="F57" t="s">
        <v>183</v>
      </c>
      <c r="G57" s="37"/>
      <c r="H57" t="s">
        <v>240</v>
      </c>
      <c r="I57">
        <f>COUNTIF(B:B,"ROC*-100mm*-*1*-*IR")</f>
        <v>0</v>
      </c>
    </row>
    <row r="58" spans="1:14">
      <c r="A58" t="s">
        <v>464</v>
      </c>
      <c r="B58" t="s">
        <v>199</v>
      </c>
      <c r="C58" t="s">
        <v>262</v>
      </c>
      <c r="D58" t="s">
        <v>455</v>
      </c>
      <c r="E58" t="str">
        <f t="shared" si="0"/>
        <v>Thorlabs BA1 + RS01</v>
      </c>
      <c r="F58" t="s">
        <v>177</v>
      </c>
      <c r="G58" s="37"/>
      <c r="H58" t="s">
        <v>241</v>
      </c>
      <c r="I58">
        <f>COUNTIF(B:B,"ROC*-150mm*-*1*-*IR")</f>
        <v>0</v>
      </c>
      <c r="K58" s="4"/>
      <c r="L58" s="4"/>
      <c r="M58" s="4"/>
      <c r="N58" s="4"/>
    </row>
    <row r="59" spans="1:14">
      <c r="A59" s="29" t="s">
        <v>487</v>
      </c>
      <c r="B59" s="29" t="s">
        <v>95</v>
      </c>
      <c r="E59" t="s">
        <v>626</v>
      </c>
      <c r="G59" s="37"/>
      <c r="H59" t="s">
        <v>37</v>
      </c>
      <c r="I59">
        <f>COUNTIF(B:B,"ROC*-175mm*-*1*-*IR")</f>
        <v>0</v>
      </c>
    </row>
    <row r="60" spans="1:14">
      <c r="A60" s="29" t="s">
        <v>205</v>
      </c>
      <c r="B60" s="29" t="s">
        <v>323</v>
      </c>
      <c r="E60" t="s">
        <v>626</v>
      </c>
      <c r="G60" s="37"/>
    </row>
    <row r="61" spans="1:14">
      <c r="A61" s="29" t="s">
        <v>206</v>
      </c>
      <c r="B61" s="29" t="s">
        <v>184</v>
      </c>
      <c r="E61" t="s">
        <v>626</v>
      </c>
      <c r="G61" s="37"/>
      <c r="H61" t="s">
        <v>38</v>
      </c>
      <c r="I61">
        <f>COUNTIF(B:B,"ROC*+750mm*-*2*-*IR")</f>
        <v>0</v>
      </c>
    </row>
    <row r="62" spans="1:14">
      <c r="A62" t="s">
        <v>207</v>
      </c>
      <c r="B62" t="s">
        <v>208</v>
      </c>
      <c r="C62" t="s">
        <v>152</v>
      </c>
      <c r="E62" s="4" t="s">
        <v>347</v>
      </c>
      <c r="F62" s="4"/>
      <c r="G62" s="37"/>
      <c r="H62" t="s">
        <v>39</v>
      </c>
      <c r="I62">
        <f>COUNTIF(B:B,"ROC*+500mm*-*2*-*IR")</f>
        <v>1</v>
      </c>
    </row>
    <row r="63" spans="1:14">
      <c r="A63" s="35" t="s">
        <v>584</v>
      </c>
      <c r="B63" s="35" t="s">
        <v>585</v>
      </c>
      <c r="C63" s="35" t="s">
        <v>586</v>
      </c>
      <c r="D63" s="35" t="s">
        <v>587</v>
      </c>
      <c r="E63" s="35" t="s">
        <v>588</v>
      </c>
      <c r="F63" s="35"/>
      <c r="G63" s="37"/>
    </row>
    <row r="64" spans="1:14">
      <c r="A64" t="s">
        <v>91</v>
      </c>
      <c r="B64" t="s">
        <v>210</v>
      </c>
      <c r="C64" t="s">
        <v>147</v>
      </c>
      <c r="D64" t="s">
        <v>419</v>
      </c>
      <c r="E64" t="s">
        <v>421</v>
      </c>
      <c r="F64" s="29" t="s">
        <v>106</v>
      </c>
      <c r="G64" s="37"/>
    </row>
    <row r="65" spans="1:9" ht="15" customHeight="1">
      <c r="A65" t="s">
        <v>409</v>
      </c>
      <c r="B65" t="s">
        <v>411</v>
      </c>
      <c r="C65" t="s">
        <v>405</v>
      </c>
      <c r="D65" t="s">
        <v>681</v>
      </c>
      <c r="E65" t="s">
        <v>421</v>
      </c>
      <c r="F65" t="s">
        <v>104</v>
      </c>
      <c r="G65" s="37"/>
      <c r="H65" t="s">
        <v>257</v>
      </c>
      <c r="I65">
        <f>COUNTIF(B:B, "Faraday*532nm")</f>
        <v>2</v>
      </c>
    </row>
    <row r="66" spans="1:9">
      <c r="A66" t="s">
        <v>412</v>
      </c>
      <c r="B66" t="s">
        <v>423</v>
      </c>
      <c r="C66" t="s">
        <v>405</v>
      </c>
      <c r="D66" t="s">
        <v>681</v>
      </c>
      <c r="E66" t="s">
        <v>421</v>
      </c>
      <c r="F66" t="s">
        <v>104</v>
      </c>
      <c r="G66" s="37"/>
      <c r="H66" t="s">
        <v>258</v>
      </c>
      <c r="I66">
        <f>COUNTIF(B:B, "Faraday*1064nm")</f>
        <v>1</v>
      </c>
    </row>
    <row r="67" spans="1:9">
      <c r="G67" s="37"/>
      <c r="H67" t="s">
        <v>253</v>
      </c>
      <c r="I67">
        <f>COUNTIF(B:B, "EOM*532nm")</f>
        <v>1</v>
      </c>
    </row>
    <row r="68" spans="1:9">
      <c r="A68" t="s">
        <v>581</v>
      </c>
      <c r="B68" t="s">
        <v>629</v>
      </c>
      <c r="C68" t="s">
        <v>405</v>
      </c>
      <c r="D68" t="s">
        <v>681</v>
      </c>
      <c r="E68" t="s">
        <v>421</v>
      </c>
      <c r="F68" t="s">
        <v>178</v>
      </c>
      <c r="G68" s="37"/>
      <c r="H68" t="s">
        <v>254</v>
      </c>
      <c r="I68">
        <f>COUNTIF(B:B, "Fibre*1064nm")</f>
        <v>1</v>
      </c>
    </row>
    <row r="69" spans="1:9">
      <c r="A69" t="s">
        <v>413</v>
      </c>
      <c r="B69" t="s">
        <v>719</v>
      </c>
      <c r="C69" t="s">
        <v>405</v>
      </c>
      <c r="D69" t="s">
        <v>681</v>
      </c>
      <c r="E69" t="s">
        <v>421</v>
      </c>
      <c r="F69" t="s">
        <v>104</v>
      </c>
      <c r="G69" s="37"/>
    </row>
    <row r="70" spans="1:9">
      <c r="A70" s="5" t="s">
        <v>649</v>
      </c>
      <c r="B70" s="5"/>
      <c r="C70" s="5"/>
      <c r="D70" s="5"/>
      <c r="E70" s="5"/>
      <c r="F70" s="4" t="s">
        <v>706</v>
      </c>
      <c r="G70" s="37"/>
      <c r="H70" t="s">
        <v>128</v>
      </c>
      <c r="I70">
        <f>COUNTIF(B:B, "*MCL")</f>
        <v>4</v>
      </c>
    </row>
    <row r="71" spans="1:9">
      <c r="A71" t="s">
        <v>630</v>
      </c>
      <c r="B71" t="s">
        <v>466</v>
      </c>
      <c r="C71" t="s">
        <v>405</v>
      </c>
      <c r="D71" t="s">
        <v>681</v>
      </c>
      <c r="E71" t="s">
        <v>421</v>
      </c>
      <c r="F71" t="s">
        <v>96</v>
      </c>
      <c r="G71" s="37"/>
    </row>
    <row r="72" spans="1:9">
      <c r="A72" t="s">
        <v>631</v>
      </c>
      <c r="B72" t="s">
        <v>467</v>
      </c>
      <c r="E72" t="s">
        <v>144</v>
      </c>
      <c r="F72" t="s">
        <v>709</v>
      </c>
      <c r="G72" s="37"/>
    </row>
    <row r="73" spans="1:9">
      <c r="A73" t="s">
        <v>707</v>
      </c>
      <c r="B73" t="s">
        <v>710</v>
      </c>
      <c r="F73" t="s">
        <v>711</v>
      </c>
      <c r="G73" s="37"/>
    </row>
    <row r="74" spans="1:9">
      <c r="A74" t="s">
        <v>708</v>
      </c>
      <c r="B74" t="s">
        <v>710</v>
      </c>
      <c r="F74" t="s">
        <v>711</v>
      </c>
      <c r="G74" s="37"/>
      <c r="H74" t="s">
        <v>468</v>
      </c>
      <c r="I74">
        <f>COUNTIF(B:B, "*Voltaic")</f>
        <v>3</v>
      </c>
    </row>
    <row r="75" spans="1:9">
      <c r="A75" t="s">
        <v>202</v>
      </c>
      <c r="B75" t="s">
        <v>81</v>
      </c>
      <c r="E75" t="s">
        <v>668</v>
      </c>
      <c r="F75" t="s">
        <v>65</v>
      </c>
      <c r="G75" s="37"/>
      <c r="H75" t="s">
        <v>469</v>
      </c>
      <c r="I75">
        <f>COUNTIF(B:B, "*Transimpedance")</f>
        <v>2</v>
      </c>
    </row>
    <row r="76" spans="1:9">
      <c r="A76" s="38" t="s">
        <v>11</v>
      </c>
      <c r="B76" s="38" t="s">
        <v>13</v>
      </c>
      <c r="C76" s="38"/>
      <c r="D76" s="38" t="s">
        <v>17</v>
      </c>
      <c r="E76" s="38" t="s">
        <v>421</v>
      </c>
      <c r="F76" s="38" t="s">
        <v>15</v>
      </c>
      <c r="G76" s="37"/>
      <c r="H76" t="s">
        <v>470</v>
      </c>
      <c r="I76">
        <f>COUNTIF(B:B, "*BBPD")</f>
        <v>1</v>
      </c>
    </row>
    <row r="77" spans="1:9">
      <c r="G77" s="37"/>
      <c r="H77" t="s">
        <v>198</v>
      </c>
      <c r="I77">
        <f>COUNTIF(B:B, "*REFL")</f>
        <v>1</v>
      </c>
    </row>
    <row r="78" spans="1:9">
      <c r="A78" t="s">
        <v>133</v>
      </c>
      <c r="B78" t="s">
        <v>471</v>
      </c>
      <c r="C78" t="s">
        <v>281</v>
      </c>
      <c r="H78" t="s">
        <v>712</v>
      </c>
      <c r="I78">
        <f>COUNTIF(B:B, "*WFS")</f>
        <v>2</v>
      </c>
    </row>
    <row r="79" spans="1:9">
      <c r="A79" t="s">
        <v>134</v>
      </c>
      <c r="B79" t="s">
        <v>471</v>
      </c>
      <c r="C79" t="s">
        <v>281</v>
      </c>
    </row>
    <row r="80" spans="1:9">
      <c r="A80" s="29" t="s">
        <v>29</v>
      </c>
      <c r="B80" s="29" t="s">
        <v>34</v>
      </c>
      <c r="C80" t="s">
        <v>414</v>
      </c>
      <c r="D80" t="s">
        <v>419</v>
      </c>
      <c r="E80" t="s">
        <v>421</v>
      </c>
      <c r="F80" s="29" t="s">
        <v>607</v>
      </c>
      <c r="H80" t="s">
        <v>249</v>
      </c>
      <c r="I80">
        <f>4*COUNTIF(B:B,"Beamdump")</f>
        <v>4</v>
      </c>
    </row>
    <row r="81" spans="1:10">
      <c r="A81" s="29" t="s">
        <v>33</v>
      </c>
      <c r="B81" s="29" t="s">
        <v>721</v>
      </c>
      <c r="C81" s="34" t="s">
        <v>442</v>
      </c>
      <c r="D81" s="34" t="s">
        <v>443</v>
      </c>
      <c r="E81" s="34" t="s">
        <v>421</v>
      </c>
      <c r="F81" s="29" t="s">
        <v>723</v>
      </c>
      <c r="H81" t="s">
        <v>81</v>
      </c>
      <c r="I81">
        <f>COUNTIF(B:B,H81)</f>
        <v>1</v>
      </c>
      <c r="J81" s="42" t="s">
        <v>696</v>
      </c>
    </row>
    <row r="82" spans="1:10">
      <c r="A82" t="s">
        <v>55</v>
      </c>
      <c r="B82" t="s">
        <v>720</v>
      </c>
      <c r="C82" t="s">
        <v>405</v>
      </c>
      <c r="D82" t="s">
        <v>404</v>
      </c>
      <c r="E82" t="s">
        <v>421</v>
      </c>
      <c r="F82" t="s">
        <v>178</v>
      </c>
      <c r="H82" t="s">
        <v>698</v>
      </c>
      <c r="I82">
        <f>COUNTIF(B:B,"Uniblitz*")</f>
        <v>1</v>
      </c>
    </row>
    <row r="83" spans="1:10">
      <c r="A83" s="29" t="s">
        <v>105</v>
      </c>
      <c r="B83" s="34" t="s">
        <v>714</v>
      </c>
      <c r="C83" s="29" t="s">
        <v>147</v>
      </c>
      <c r="D83" s="36" t="s">
        <v>419</v>
      </c>
      <c r="E83" s="29" t="s">
        <v>421</v>
      </c>
      <c r="F83" s="29" t="s">
        <v>64</v>
      </c>
      <c r="H83" t="s">
        <v>414</v>
      </c>
      <c r="I83">
        <f>COUNTIF(C:C,H83)</f>
        <v>14</v>
      </c>
    </row>
    <row r="84" spans="1:10">
      <c r="H84" t="s">
        <v>147</v>
      </c>
      <c r="I84">
        <f>COUNTIF(C:C,H84)</f>
        <v>8</v>
      </c>
    </row>
    <row r="85" spans="1:10" s="29" customFormat="1">
      <c r="A85" s="35" t="s">
        <v>638</v>
      </c>
      <c r="B85" s="35"/>
      <c r="C85" s="35"/>
      <c r="D85" s="35"/>
      <c r="E85" s="35"/>
      <c r="F85" s="35"/>
      <c r="G85"/>
      <c r="H85" t="s">
        <v>420</v>
      </c>
      <c r="I85">
        <f>COUNTIF(C:C,H85)</f>
        <v>11</v>
      </c>
      <c r="J85"/>
    </row>
    <row r="86" spans="1:10">
      <c r="A86" s="35" t="s">
        <v>637</v>
      </c>
      <c r="B86" s="35"/>
      <c r="C86" s="35"/>
      <c r="D86" s="35"/>
      <c r="E86" s="35"/>
      <c r="F86" s="35"/>
      <c r="H86" t="s">
        <v>262</v>
      </c>
      <c r="I86">
        <f>COUNTIF(C:C,H86)</f>
        <v>8</v>
      </c>
    </row>
    <row r="87" spans="1:10">
      <c r="A87" s="35" t="s">
        <v>705</v>
      </c>
      <c r="B87" s="35"/>
      <c r="C87" s="35"/>
      <c r="D87" s="35"/>
      <c r="E87" s="35"/>
      <c r="F87" s="35"/>
      <c r="G87" s="29"/>
      <c r="H87" t="s">
        <v>84</v>
      </c>
      <c r="I87">
        <f>COUNTIF(C:C,H87 &amp; "*")</f>
        <v>2</v>
      </c>
    </row>
    <row r="88" spans="1:10">
      <c r="A88" s="35" t="s">
        <v>704</v>
      </c>
      <c r="B88" s="35"/>
      <c r="C88" s="35"/>
      <c r="D88" s="35"/>
      <c r="E88" s="35"/>
      <c r="F88" s="35"/>
      <c r="H88" t="s">
        <v>85</v>
      </c>
      <c r="I88">
        <f>COUNTIF(C:C, "*" &amp; H88)</f>
        <v>2</v>
      </c>
    </row>
    <row r="89" spans="1:10">
      <c r="H89" t="s">
        <v>281</v>
      </c>
      <c r="I89">
        <f>COUNTIF(C:C, H89)</f>
        <v>6</v>
      </c>
    </row>
    <row r="90" spans="1:10">
      <c r="A90" s="4" t="s">
        <v>589</v>
      </c>
      <c r="B90" s="4" t="s">
        <v>590</v>
      </c>
      <c r="C90" s="4"/>
      <c r="D90" s="4"/>
      <c r="E90" s="4" t="s">
        <v>421</v>
      </c>
      <c r="F90" s="4"/>
      <c r="H90" t="s">
        <v>283</v>
      </c>
      <c r="I90">
        <f>COUNTIF(B:B,"EOM*")</f>
        <v>1</v>
      </c>
    </row>
    <row r="91" spans="1:10">
      <c r="A91" s="33" t="s">
        <v>591</v>
      </c>
      <c r="B91" s="4"/>
      <c r="C91" s="4"/>
      <c r="D91" s="4"/>
      <c r="E91" s="4"/>
      <c r="F91" s="4"/>
      <c r="H91" t="s">
        <v>402</v>
      </c>
      <c r="I91">
        <f>COUNTIF(C:C, H91)</f>
        <v>1</v>
      </c>
    </row>
    <row r="92" spans="1:10">
      <c r="A92" s="33" t="s">
        <v>592</v>
      </c>
      <c r="B92" s="4"/>
      <c r="C92" s="4"/>
      <c r="D92" s="4"/>
      <c r="E92" s="4"/>
      <c r="F92" s="4"/>
    </row>
    <row r="93" spans="1:10">
      <c r="A93" s="33" t="s">
        <v>593</v>
      </c>
      <c r="B93" s="4"/>
      <c r="C93" s="4"/>
      <c r="D93" s="4"/>
      <c r="E93" s="4"/>
      <c r="F93" s="4"/>
      <c r="H93" t="s">
        <v>419</v>
      </c>
      <c r="I93">
        <f>COUNTIF(D:D,H93)</f>
        <v>33</v>
      </c>
    </row>
    <row r="94" spans="1:10">
      <c r="A94" s="33" t="s">
        <v>594</v>
      </c>
      <c r="B94" s="4"/>
      <c r="C94" s="4"/>
      <c r="D94" s="4"/>
      <c r="E94" s="4"/>
      <c r="F94" s="4"/>
      <c r="H94" t="s">
        <v>455</v>
      </c>
      <c r="I94">
        <f>COUNTIF(D:D,H94)</f>
        <v>8</v>
      </c>
    </row>
    <row r="95" spans="1:10">
      <c r="A95" s="33" t="s">
        <v>595</v>
      </c>
      <c r="B95" s="4"/>
      <c r="C95" s="4"/>
      <c r="D95" s="4"/>
      <c r="E95" s="4"/>
      <c r="F95" s="4"/>
    </row>
    <row r="96" spans="1:10">
      <c r="A96" s="33" t="s">
        <v>596</v>
      </c>
      <c r="B96" s="4"/>
      <c r="C96" s="4"/>
      <c r="D96" s="4"/>
      <c r="E96" s="4"/>
      <c r="F96" s="4"/>
      <c r="H96" t="s">
        <v>421</v>
      </c>
      <c r="I96">
        <f>COUNTIF(E:E,"*BA2*")</f>
        <v>46</v>
      </c>
    </row>
    <row r="97" spans="1:9">
      <c r="A97" s="33" t="s">
        <v>597</v>
      </c>
      <c r="B97" s="4"/>
      <c r="C97" s="4"/>
      <c r="D97" s="4"/>
      <c r="E97" s="4"/>
      <c r="F97" s="4"/>
      <c r="H97" t="s">
        <v>509</v>
      </c>
      <c r="I97">
        <f>COUNTIF(E:E,"*BA1*")</f>
        <v>10</v>
      </c>
    </row>
    <row r="98" spans="1:9">
      <c r="A98" s="33" t="s">
        <v>598</v>
      </c>
      <c r="B98" s="4"/>
      <c r="C98" s="4"/>
      <c r="D98" s="4"/>
      <c r="E98" s="4"/>
      <c r="F98" s="4"/>
      <c r="H98" t="s">
        <v>510</v>
      </c>
      <c r="I98">
        <f>COUNTIF(E:E,H98)</f>
        <v>0</v>
      </c>
    </row>
    <row r="99" spans="1:9">
      <c r="A99" s="33" t="s">
        <v>599</v>
      </c>
      <c r="B99" s="4"/>
      <c r="C99" s="4"/>
      <c r="D99" s="4"/>
      <c r="E99" s="4"/>
      <c r="F99" s="4"/>
      <c r="H99" t="s">
        <v>290</v>
      </c>
      <c r="I99">
        <f>COUNTIF(E:E,"*RS01*")</f>
        <v>8</v>
      </c>
    </row>
    <row r="100" spans="1:9">
      <c r="A100" s="33" t="s">
        <v>600</v>
      </c>
      <c r="B100" s="4"/>
      <c r="C100" s="4"/>
      <c r="D100" s="4"/>
      <c r="E100" s="4"/>
      <c r="F100" s="4"/>
    </row>
    <row r="101" spans="1:9">
      <c r="A101" s="33" t="s">
        <v>601</v>
      </c>
      <c r="B101" s="4"/>
      <c r="C101" s="4"/>
      <c r="D101" s="4"/>
      <c r="E101" s="4"/>
      <c r="F101" s="4"/>
      <c r="H101" t="s">
        <v>287</v>
      </c>
      <c r="I101">
        <f>COUNTIF(E:E,H101)</f>
        <v>4</v>
      </c>
    </row>
    <row r="102" spans="1:9">
      <c r="A102" s="33" t="s">
        <v>602</v>
      </c>
      <c r="B102" s="4"/>
      <c r="C102" s="4"/>
      <c r="D102" s="4"/>
      <c r="E102" s="4"/>
      <c r="F102" s="4"/>
      <c r="H102" t="s">
        <v>436</v>
      </c>
      <c r="I102">
        <f>COUNTIF(D:D,H102)</f>
        <v>4</v>
      </c>
    </row>
    <row r="103" spans="1:9">
      <c r="H103" t="s">
        <v>626</v>
      </c>
      <c r="I103">
        <f>COUNTIF(E:E,H103)</f>
        <v>3</v>
      </c>
    </row>
    <row r="104" spans="1:9">
      <c r="H104" t="s">
        <v>345</v>
      </c>
      <c r="I104">
        <f>COUNTIF(E:E,H104)</f>
        <v>1</v>
      </c>
    </row>
    <row r="105" spans="1:9">
      <c r="H105" t="s">
        <v>144</v>
      </c>
      <c r="I105">
        <f>COUNTIF(E:E,H105)</f>
        <v>1</v>
      </c>
    </row>
    <row r="106" spans="1:9">
      <c r="H106" s="4" t="s">
        <v>492</v>
      </c>
      <c r="I106">
        <f>COUNTIF(E:E,H106)</f>
        <v>1</v>
      </c>
    </row>
  </sheetData>
  <phoneticPr fontId="4" type="noConversion"/>
  <hyperlinks>
    <hyperlink ref="A1" r:id="rId1"/>
    <hyperlink ref="J81" r:id="rId2"/>
  </hyperlinks>
  <pageMargins left="0.2" right="0.2" top="0.2" bottom="0.2" header="0.5" footer="0.5"/>
  <pageSetup paperSize="3" scale="6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95"/>
  <sheetViews>
    <sheetView topLeftCell="B1" zoomScale="75" workbookViewId="0">
      <selection activeCell="J72" sqref="J72"/>
    </sheetView>
  </sheetViews>
  <sheetFormatPr baseColWidth="10" defaultRowHeight="15" x14ac:dyDescent="0"/>
  <cols>
    <col min="1" max="1" width="17.33203125" customWidth="1"/>
    <col min="2" max="2" width="40.5" customWidth="1"/>
    <col min="3" max="3" width="16.83203125" customWidth="1"/>
    <col min="4" max="4" width="13.5" customWidth="1"/>
    <col min="5" max="5" width="17.1640625" customWidth="1"/>
    <col min="6" max="6" width="78.1640625" customWidth="1"/>
    <col min="7" max="7" width="27.5" customWidth="1"/>
    <col min="8" max="8" width="43.6640625" customWidth="1"/>
    <col min="9" max="9" width="9" customWidth="1"/>
  </cols>
  <sheetData>
    <row r="1" spans="1:14">
      <c r="A1" s="1" t="s">
        <v>369</v>
      </c>
      <c r="B1" s="2" t="s">
        <v>410</v>
      </c>
      <c r="C1" s="1" t="s">
        <v>371</v>
      </c>
      <c r="D1" s="1" t="s">
        <v>415</v>
      </c>
      <c r="E1" s="1" t="s">
        <v>416</v>
      </c>
      <c r="F1" s="2" t="s">
        <v>211</v>
      </c>
      <c r="H1" s="1" t="s">
        <v>417</v>
      </c>
      <c r="I1" s="1" t="s">
        <v>418</v>
      </c>
      <c r="K1" s="2"/>
      <c r="L1" s="2"/>
      <c r="N1" s="2"/>
    </row>
    <row r="2" spans="1:14" s="4" customFormat="1">
      <c r="A2" t="s">
        <v>20</v>
      </c>
      <c r="B2" t="s">
        <v>400</v>
      </c>
      <c r="C2" t="s">
        <v>274</v>
      </c>
      <c r="D2" t="s">
        <v>277</v>
      </c>
      <c r="E2"/>
      <c r="F2" s="4" t="s">
        <v>214</v>
      </c>
      <c r="H2" s="4" t="s">
        <v>491</v>
      </c>
      <c r="I2" s="4">
        <f>COUNTIF(B:B, "Laser*")</f>
        <v>0</v>
      </c>
    </row>
    <row r="3" spans="1:14">
      <c r="A3" t="s">
        <v>21</v>
      </c>
      <c r="B3" t="s">
        <v>400</v>
      </c>
      <c r="C3" t="s">
        <v>498</v>
      </c>
      <c r="D3" t="s">
        <v>277</v>
      </c>
      <c r="F3" s="4" t="s">
        <v>214</v>
      </c>
    </row>
    <row r="4" spans="1:14">
      <c r="A4" t="s">
        <v>22</v>
      </c>
      <c r="B4" t="s">
        <v>400</v>
      </c>
      <c r="C4" t="s">
        <v>275</v>
      </c>
      <c r="D4" t="s">
        <v>277</v>
      </c>
      <c r="F4" s="4" t="s">
        <v>214</v>
      </c>
      <c r="H4" t="s">
        <v>288</v>
      </c>
      <c r="I4">
        <f>COUNTIF(B:B,H4)</f>
        <v>0</v>
      </c>
    </row>
    <row r="5" spans="1:14">
      <c r="A5" t="s">
        <v>153</v>
      </c>
      <c r="B5" t="s">
        <v>400</v>
      </c>
      <c r="C5" t="s">
        <v>275</v>
      </c>
      <c r="D5" t="s">
        <v>278</v>
      </c>
      <c r="F5" s="4" t="s">
        <v>214</v>
      </c>
      <c r="H5" t="s">
        <v>289</v>
      </c>
      <c r="I5">
        <f>COUNTIF(B:B,H5)</f>
        <v>0</v>
      </c>
    </row>
    <row r="6" spans="1:14">
      <c r="A6" t="s">
        <v>154</v>
      </c>
      <c r="B6" t="s">
        <v>400</v>
      </c>
      <c r="C6" t="s">
        <v>276</v>
      </c>
      <c r="F6" s="4" t="s">
        <v>214</v>
      </c>
      <c r="H6" t="s">
        <v>393</v>
      </c>
      <c r="I6">
        <f>COUNTIF(B:B, "R=50*532nm")</f>
        <v>0</v>
      </c>
    </row>
    <row r="7" spans="1:14">
      <c r="A7" t="s">
        <v>155</v>
      </c>
      <c r="B7" t="s">
        <v>400</v>
      </c>
      <c r="C7" t="s">
        <v>414</v>
      </c>
      <c r="D7" t="s">
        <v>419</v>
      </c>
      <c r="E7" t="s">
        <v>421</v>
      </c>
      <c r="F7" s="4" t="s">
        <v>182</v>
      </c>
      <c r="H7" t="s">
        <v>392</v>
      </c>
      <c r="I7">
        <f>COUNTIF(B:B, "R=80*532nm")</f>
        <v>0</v>
      </c>
    </row>
    <row r="8" spans="1:14">
      <c r="A8" t="s">
        <v>268</v>
      </c>
      <c r="B8" t="s">
        <v>400</v>
      </c>
      <c r="C8" t="s">
        <v>414</v>
      </c>
      <c r="D8" t="s">
        <v>419</v>
      </c>
      <c r="E8" t="s">
        <v>421</v>
      </c>
      <c r="F8" s="4" t="s">
        <v>182</v>
      </c>
      <c r="H8" t="s">
        <v>359</v>
      </c>
      <c r="I8">
        <f>COUNTIF(B:B, H8)</f>
        <v>0</v>
      </c>
    </row>
    <row r="9" spans="1:14">
      <c r="A9" t="s">
        <v>269</v>
      </c>
      <c r="B9" t="s">
        <v>400</v>
      </c>
      <c r="C9" t="s">
        <v>414</v>
      </c>
      <c r="D9" t="s">
        <v>419</v>
      </c>
      <c r="E9" t="s">
        <v>122</v>
      </c>
      <c r="F9" s="4" t="s">
        <v>182</v>
      </c>
      <c r="H9" t="s">
        <v>360</v>
      </c>
      <c r="I9">
        <f>COUNTIF(B:B, H9)</f>
        <v>0</v>
      </c>
    </row>
    <row r="10" spans="1:14">
      <c r="A10" t="s">
        <v>270</v>
      </c>
      <c r="B10" s="5" t="s">
        <v>7</v>
      </c>
      <c r="C10" t="s">
        <v>420</v>
      </c>
      <c r="D10" t="s">
        <v>419</v>
      </c>
      <c r="E10" t="s">
        <v>421</v>
      </c>
      <c r="F10" s="4" t="s">
        <v>4</v>
      </c>
      <c r="H10" t="s">
        <v>530</v>
      </c>
      <c r="I10">
        <f>COUNTIF(B:B, H10)</f>
        <v>0</v>
      </c>
    </row>
    <row r="11" spans="1:14">
      <c r="A11" s="4" t="s">
        <v>271</v>
      </c>
      <c r="B11" s="5" t="s">
        <v>8</v>
      </c>
      <c r="C11" s="4" t="s">
        <v>420</v>
      </c>
      <c r="D11" s="4" t="s">
        <v>419</v>
      </c>
      <c r="E11" s="4" t="s">
        <v>421</v>
      </c>
      <c r="F11" s="4" t="s">
        <v>5</v>
      </c>
    </row>
    <row r="12" spans="1:14">
      <c r="A12" t="s">
        <v>272</v>
      </c>
      <c r="B12" s="5" t="s">
        <v>9</v>
      </c>
      <c r="C12" s="35" t="s">
        <v>420</v>
      </c>
      <c r="D12" t="s">
        <v>419</v>
      </c>
      <c r="E12" t="s">
        <v>421</v>
      </c>
      <c r="F12" s="4" t="s">
        <v>6</v>
      </c>
    </row>
    <row r="13" spans="1:14">
      <c r="A13" t="s">
        <v>273</v>
      </c>
      <c r="B13" s="5" t="s">
        <v>7</v>
      </c>
      <c r="C13" s="35" t="s">
        <v>420</v>
      </c>
      <c r="D13" t="s">
        <v>419</v>
      </c>
      <c r="E13" t="s">
        <v>421</v>
      </c>
      <c r="F13" s="4" t="s">
        <v>3</v>
      </c>
      <c r="H13" t="s">
        <v>400</v>
      </c>
      <c r="I13">
        <f>COUNTIF(B:B,H13)</f>
        <v>8</v>
      </c>
    </row>
    <row r="14" spans="1:14">
      <c r="A14" t="s">
        <v>265</v>
      </c>
      <c r="B14" t="s">
        <v>123</v>
      </c>
      <c r="C14" t="s">
        <v>147</v>
      </c>
      <c r="D14" t="s">
        <v>419</v>
      </c>
      <c r="E14" t="s">
        <v>421</v>
      </c>
      <c r="F14" s="4" t="s">
        <v>10</v>
      </c>
      <c r="H14" t="s">
        <v>471</v>
      </c>
      <c r="I14">
        <f>COUNTIF(B:B,H14)</f>
        <v>0</v>
      </c>
    </row>
    <row r="15" spans="1:14">
      <c r="A15" t="s">
        <v>266</v>
      </c>
      <c r="B15" t="s">
        <v>261</v>
      </c>
      <c r="C15" t="s">
        <v>262</v>
      </c>
      <c r="D15" t="s">
        <v>455</v>
      </c>
      <c r="E15" s="32" t="s">
        <v>634</v>
      </c>
      <c r="F15" s="4" t="s">
        <v>633</v>
      </c>
      <c r="H15" t="s">
        <v>368</v>
      </c>
      <c r="I15">
        <f>COUNTIF(B:B,H15)</f>
        <v>0</v>
      </c>
    </row>
    <row r="16" spans="1:14">
      <c r="A16" t="s">
        <v>267</v>
      </c>
      <c r="B16" t="s">
        <v>401</v>
      </c>
      <c r="C16" t="s">
        <v>431</v>
      </c>
      <c r="D16" t="s">
        <v>433</v>
      </c>
      <c r="E16" t="s">
        <v>430</v>
      </c>
      <c r="F16" s="4" t="s">
        <v>361</v>
      </c>
      <c r="H16" t="s">
        <v>284</v>
      </c>
      <c r="I16">
        <f>COUNTIF(B:B,H16)</f>
        <v>0</v>
      </c>
    </row>
    <row r="17" spans="1:9">
      <c r="A17" t="s">
        <v>493</v>
      </c>
      <c r="B17" t="s">
        <v>401</v>
      </c>
      <c r="E17" t="s">
        <v>434</v>
      </c>
      <c r="F17" s="4" t="s">
        <v>361</v>
      </c>
      <c r="H17" t="s">
        <v>394</v>
      </c>
      <c r="I17">
        <f>COUNTIF(B:B, "R*1064nm")</f>
        <v>0</v>
      </c>
    </row>
    <row r="18" spans="1:9">
      <c r="A18" t="s">
        <v>494</v>
      </c>
      <c r="B18" t="s">
        <v>209</v>
      </c>
      <c r="C18" s="35" t="s">
        <v>635</v>
      </c>
      <c r="D18" s="35" t="s">
        <v>636</v>
      </c>
      <c r="E18" t="s">
        <v>508</v>
      </c>
      <c r="F18" s="4" t="s">
        <v>361</v>
      </c>
      <c r="H18" t="s">
        <v>89</v>
      </c>
      <c r="I18">
        <f>COUNTIF(B:B, H18)</f>
        <v>1</v>
      </c>
    </row>
    <row r="19" spans="1:9">
      <c r="A19" t="s">
        <v>495</v>
      </c>
      <c r="B19" t="s">
        <v>163</v>
      </c>
      <c r="C19" t="s">
        <v>147</v>
      </c>
      <c r="D19" t="s">
        <v>419</v>
      </c>
      <c r="E19" t="s">
        <v>421</v>
      </c>
      <c r="F19" s="4" t="s">
        <v>361</v>
      </c>
      <c r="H19" t="s">
        <v>90</v>
      </c>
      <c r="I19">
        <f>COUNTIF(B:B, H19)</f>
        <v>0</v>
      </c>
    </row>
    <row r="20" spans="1:9">
      <c r="A20" t="s">
        <v>496</v>
      </c>
      <c r="B20" t="s">
        <v>411</v>
      </c>
      <c r="C20" s="35" t="s">
        <v>635</v>
      </c>
      <c r="D20" s="35" t="s">
        <v>636</v>
      </c>
      <c r="E20" t="s">
        <v>421</v>
      </c>
      <c r="F20" s="4" t="s">
        <v>2</v>
      </c>
      <c r="H20" t="s">
        <v>566</v>
      </c>
      <c r="I20">
        <f>COUNTIF(B:B, H20)</f>
        <v>0</v>
      </c>
    </row>
    <row r="22" spans="1:9">
      <c r="H22" t="s">
        <v>353</v>
      </c>
      <c r="I22">
        <f t="shared" ref="I22:I37" si="0">COUNTIF(B:B,H22)</f>
        <v>0</v>
      </c>
    </row>
    <row r="23" spans="1:9">
      <c r="H23" t="s">
        <v>354</v>
      </c>
      <c r="I23">
        <f t="shared" si="0"/>
        <v>0</v>
      </c>
    </row>
    <row r="24" spans="1:9">
      <c r="H24" t="s">
        <v>215</v>
      </c>
      <c r="I24">
        <f t="shared" si="0"/>
        <v>0</v>
      </c>
    </row>
    <row r="25" spans="1:9">
      <c r="H25" t="s">
        <v>387</v>
      </c>
      <c r="I25">
        <f t="shared" si="0"/>
        <v>0</v>
      </c>
    </row>
    <row r="26" spans="1:9">
      <c r="H26" t="s">
        <v>428</v>
      </c>
      <c r="I26">
        <f t="shared" si="0"/>
        <v>0</v>
      </c>
    </row>
    <row r="27" spans="1:9">
      <c r="H27" t="s">
        <v>429</v>
      </c>
      <c r="I27">
        <f t="shared" si="0"/>
        <v>0</v>
      </c>
    </row>
    <row r="28" spans="1:9">
      <c r="H28" t="s">
        <v>363</v>
      </c>
      <c r="I28">
        <f t="shared" si="0"/>
        <v>0</v>
      </c>
    </row>
    <row r="29" spans="1:9">
      <c r="H29" t="s">
        <v>364</v>
      </c>
      <c r="I29">
        <f t="shared" si="0"/>
        <v>0</v>
      </c>
    </row>
    <row r="30" spans="1:9">
      <c r="H30" t="s">
        <v>556</v>
      </c>
      <c r="I30">
        <f t="shared" si="0"/>
        <v>0</v>
      </c>
    </row>
    <row r="31" spans="1:9">
      <c r="H31" t="s">
        <v>557</v>
      </c>
      <c r="I31">
        <f t="shared" si="0"/>
        <v>0</v>
      </c>
    </row>
    <row r="32" spans="1:9">
      <c r="H32" t="s">
        <v>558</v>
      </c>
      <c r="I32">
        <f t="shared" si="0"/>
        <v>0</v>
      </c>
    </row>
    <row r="33" spans="7:9">
      <c r="H33" t="s">
        <v>559</v>
      </c>
      <c r="I33">
        <f t="shared" si="0"/>
        <v>0</v>
      </c>
    </row>
    <row r="34" spans="7:9">
      <c r="H34" t="s">
        <v>398</v>
      </c>
      <c r="I34">
        <f t="shared" si="0"/>
        <v>0</v>
      </c>
    </row>
    <row r="35" spans="7:9">
      <c r="H35" t="s">
        <v>117</v>
      </c>
      <c r="I35">
        <f t="shared" si="0"/>
        <v>0</v>
      </c>
    </row>
    <row r="36" spans="7:9">
      <c r="H36" t="s">
        <v>407</v>
      </c>
      <c r="I36">
        <f t="shared" si="0"/>
        <v>0</v>
      </c>
    </row>
    <row r="37" spans="7:9">
      <c r="H37" t="s">
        <v>388</v>
      </c>
      <c r="I37">
        <f t="shared" si="0"/>
        <v>0</v>
      </c>
    </row>
    <row r="39" spans="7:9">
      <c r="G39" s="41" t="s">
        <v>92</v>
      </c>
      <c r="H39" t="s">
        <v>196</v>
      </c>
      <c r="I39">
        <f t="shared" ref="I39:I54" si="1">COUNTIF(C:C,H39)</f>
        <v>0</v>
      </c>
    </row>
    <row r="40" spans="7:9">
      <c r="G40" s="41"/>
      <c r="H40" t="s">
        <v>74</v>
      </c>
      <c r="I40">
        <f t="shared" si="1"/>
        <v>0</v>
      </c>
    </row>
    <row r="41" spans="7:9">
      <c r="G41" s="41"/>
      <c r="H41" t="s">
        <v>75</v>
      </c>
      <c r="I41">
        <f t="shared" si="1"/>
        <v>0</v>
      </c>
    </row>
    <row r="42" spans="7:9">
      <c r="G42" s="41"/>
      <c r="H42" t="s">
        <v>76</v>
      </c>
      <c r="I42">
        <f t="shared" si="1"/>
        <v>0</v>
      </c>
    </row>
    <row r="43" spans="7:9">
      <c r="G43" s="41"/>
      <c r="H43" t="s">
        <v>77</v>
      </c>
      <c r="I43">
        <f t="shared" si="1"/>
        <v>0</v>
      </c>
    </row>
    <row r="44" spans="7:9">
      <c r="G44" s="41"/>
      <c r="H44" t="s">
        <v>78</v>
      </c>
      <c r="I44">
        <f t="shared" si="1"/>
        <v>0</v>
      </c>
    </row>
    <row r="45" spans="7:9">
      <c r="G45" s="41"/>
      <c r="H45" t="s">
        <v>79</v>
      </c>
      <c r="I45">
        <f t="shared" si="1"/>
        <v>0</v>
      </c>
    </row>
    <row r="46" spans="7:9">
      <c r="G46" s="41"/>
      <c r="H46" t="s">
        <v>236</v>
      </c>
      <c r="I46">
        <f t="shared" si="1"/>
        <v>0</v>
      </c>
    </row>
    <row r="47" spans="7:9">
      <c r="G47" s="41"/>
      <c r="H47" t="s">
        <v>237</v>
      </c>
      <c r="I47">
        <f t="shared" si="1"/>
        <v>0</v>
      </c>
    </row>
    <row r="48" spans="7:9">
      <c r="G48" s="41"/>
      <c r="H48" t="s">
        <v>238</v>
      </c>
      <c r="I48">
        <f t="shared" si="1"/>
        <v>0</v>
      </c>
    </row>
    <row r="49" spans="7:9">
      <c r="G49" s="41"/>
      <c r="H49" t="s">
        <v>239</v>
      </c>
      <c r="I49">
        <f t="shared" si="1"/>
        <v>0</v>
      </c>
    </row>
    <row r="50" spans="7:9">
      <c r="G50" s="41"/>
      <c r="H50" t="s">
        <v>240</v>
      </c>
      <c r="I50">
        <f t="shared" si="1"/>
        <v>0</v>
      </c>
    </row>
    <row r="51" spans="7:9">
      <c r="G51" s="41"/>
      <c r="H51" t="s">
        <v>241</v>
      </c>
      <c r="I51">
        <f t="shared" si="1"/>
        <v>0</v>
      </c>
    </row>
    <row r="52" spans="7:9">
      <c r="G52" s="41"/>
      <c r="H52" t="s">
        <v>37</v>
      </c>
      <c r="I52">
        <f t="shared" si="1"/>
        <v>0</v>
      </c>
    </row>
    <row r="53" spans="7:9">
      <c r="G53" s="41"/>
      <c r="H53" t="s">
        <v>38</v>
      </c>
      <c r="I53">
        <f t="shared" si="1"/>
        <v>0</v>
      </c>
    </row>
    <row r="54" spans="7:9">
      <c r="G54" s="41"/>
      <c r="H54" t="s">
        <v>39</v>
      </c>
      <c r="I54">
        <f t="shared" si="1"/>
        <v>0</v>
      </c>
    </row>
    <row r="55" spans="7:9">
      <c r="G55" s="41"/>
      <c r="H55" t="s">
        <v>331</v>
      </c>
      <c r="I55">
        <f t="shared" ref="I55:I57" si="2">COUNTIF(B:B,H55)</f>
        <v>2</v>
      </c>
    </row>
    <row r="56" spans="7:9">
      <c r="G56" s="41"/>
      <c r="H56" t="s">
        <v>329</v>
      </c>
      <c r="I56">
        <f t="shared" si="2"/>
        <v>1</v>
      </c>
    </row>
    <row r="57" spans="7:9">
      <c r="G57" s="41"/>
      <c r="H57" t="s">
        <v>334</v>
      </c>
      <c r="I57">
        <f t="shared" si="2"/>
        <v>1</v>
      </c>
    </row>
    <row r="59" spans="7:9">
      <c r="H59" t="s">
        <v>323</v>
      </c>
      <c r="I59">
        <f>COUNTIF(B:B, "Faraday*532nm")</f>
        <v>0</v>
      </c>
    </row>
    <row r="60" spans="7:9">
      <c r="H60" t="s">
        <v>95</v>
      </c>
      <c r="I60">
        <f>COUNTIF(B:B, H60)</f>
        <v>0</v>
      </c>
    </row>
    <row r="61" spans="7:9">
      <c r="H61" t="s">
        <v>401</v>
      </c>
      <c r="I61">
        <f>COUNTIF(B:B, H61)</f>
        <v>2</v>
      </c>
    </row>
    <row r="62" spans="7:9">
      <c r="H62" t="s">
        <v>253</v>
      </c>
      <c r="I62">
        <f>COUNTIF(B:B, "EOM*532nm")</f>
        <v>0</v>
      </c>
    </row>
    <row r="63" spans="7:9">
      <c r="H63" t="s">
        <v>254</v>
      </c>
      <c r="I63">
        <f>COUNTIF(B:B, "Fibre*1064nm")</f>
        <v>0</v>
      </c>
    </row>
    <row r="65" spans="1:10">
      <c r="H65" t="s">
        <v>128</v>
      </c>
      <c r="I65">
        <f>COUNTIF(B:B, "*MCL")</f>
        <v>0</v>
      </c>
    </row>
    <row r="67" spans="1:10">
      <c r="H67" t="s">
        <v>411</v>
      </c>
      <c r="I67">
        <f>COUNTIF(B:B, "*Voltaic")</f>
        <v>1</v>
      </c>
    </row>
    <row r="68" spans="1:10">
      <c r="H68" t="s">
        <v>629</v>
      </c>
      <c r="I68">
        <f>COUNTIF(B:B, "*Transimpedance")</f>
        <v>0</v>
      </c>
    </row>
    <row r="69" spans="1:10">
      <c r="H69" t="s">
        <v>466</v>
      </c>
      <c r="I69">
        <f>COUNTIF(B:B, "*BBPD")</f>
        <v>0</v>
      </c>
    </row>
    <row r="70" spans="1:10">
      <c r="H70" t="s">
        <v>198</v>
      </c>
      <c r="I70">
        <f>COUNTIF(B:B, "*REFL")</f>
        <v>0</v>
      </c>
    </row>
    <row r="71" spans="1:10">
      <c r="H71" t="s">
        <v>249</v>
      </c>
      <c r="I71">
        <f>4*COUNTIF(B:B,"Beamdump")</f>
        <v>4</v>
      </c>
    </row>
    <row r="72" spans="1:10">
      <c r="H72" t="s">
        <v>204</v>
      </c>
      <c r="I72">
        <f>COUNTIF(B:B,H72)</f>
        <v>0</v>
      </c>
      <c r="J72" s="42" t="s">
        <v>696</v>
      </c>
    </row>
    <row r="74" spans="1:10">
      <c r="H74" t="s">
        <v>414</v>
      </c>
      <c r="I74">
        <f>COUNTIF(C:C,H74)</f>
        <v>3</v>
      </c>
    </row>
    <row r="75" spans="1:10">
      <c r="H75" t="s">
        <v>147</v>
      </c>
      <c r="I75">
        <f>COUNTIF(C:C,H75)</f>
        <v>2</v>
      </c>
    </row>
    <row r="76" spans="1:10">
      <c r="H76" t="s">
        <v>420</v>
      </c>
      <c r="I76">
        <f>COUNTIF(C:C,H76)</f>
        <v>4</v>
      </c>
    </row>
    <row r="77" spans="1:10">
      <c r="H77" t="s">
        <v>262</v>
      </c>
      <c r="I77">
        <f>COUNTIF(C:C,H77)</f>
        <v>1</v>
      </c>
    </row>
    <row r="78" spans="1:10">
      <c r="H78" t="s">
        <v>84</v>
      </c>
      <c r="I78">
        <f>COUNTIF(C:C,H78 &amp; "*")</f>
        <v>0</v>
      </c>
    </row>
    <row r="79" spans="1:10">
      <c r="A79" s="4"/>
      <c r="H79" t="s">
        <v>85</v>
      </c>
      <c r="I79">
        <f>COUNTIF(C:C, "*" &amp; H79)</f>
        <v>0</v>
      </c>
    </row>
    <row r="80" spans="1:10">
      <c r="A80" s="4"/>
      <c r="H80" t="s">
        <v>281</v>
      </c>
      <c r="I80">
        <f>COUNTIF(C:C, H80)</f>
        <v>0</v>
      </c>
    </row>
    <row r="81" spans="8:9">
      <c r="H81" t="s">
        <v>283</v>
      </c>
      <c r="I81">
        <f>COUNTIF(B:B,"EOM*")</f>
        <v>0</v>
      </c>
    </row>
    <row r="82" spans="8:9">
      <c r="H82" t="s">
        <v>167</v>
      </c>
      <c r="I82">
        <f>COUNTIF(C:C,H82)</f>
        <v>0</v>
      </c>
    </row>
    <row r="84" spans="8:9">
      <c r="H84" t="s">
        <v>419</v>
      </c>
      <c r="I84">
        <f>COUNTIF(D:D,H84)</f>
        <v>9</v>
      </c>
    </row>
    <row r="85" spans="8:9">
      <c r="H85" t="s">
        <v>543</v>
      </c>
      <c r="I85">
        <f>COUNTIF(D:D,H85)</f>
        <v>1</v>
      </c>
    </row>
    <row r="86" spans="8:9">
      <c r="H86" t="s">
        <v>627</v>
      </c>
      <c r="I86">
        <f>COUNTIF(E:E,H86)</f>
        <v>1</v>
      </c>
    </row>
    <row r="87" spans="8:9">
      <c r="H87" t="s">
        <v>435</v>
      </c>
      <c r="I87">
        <f>COUNTIF(E:E,H87)</f>
        <v>1</v>
      </c>
    </row>
    <row r="88" spans="8:9">
      <c r="H88" t="s">
        <v>432</v>
      </c>
      <c r="I88">
        <f>COUNTIF(D:D,H88)</f>
        <v>1</v>
      </c>
    </row>
    <row r="90" spans="8:9">
      <c r="H90" t="s">
        <v>421</v>
      </c>
      <c r="I90">
        <f>COUNTIF(E:E,"*BA2*")</f>
        <v>9</v>
      </c>
    </row>
    <row r="91" spans="8:9">
      <c r="H91" t="s">
        <v>508</v>
      </c>
      <c r="I91">
        <f>COUNTIF(E:E,"*BA1*")</f>
        <v>2</v>
      </c>
    </row>
    <row r="92" spans="8:9">
      <c r="H92" t="s">
        <v>510</v>
      </c>
      <c r="I92">
        <f>COUNTIF(E:E,H92)</f>
        <v>0</v>
      </c>
    </row>
    <row r="93" spans="8:9">
      <c r="H93" t="s">
        <v>290</v>
      </c>
      <c r="I93">
        <f>COUNTIF(E:E,"*RS01*")</f>
        <v>1</v>
      </c>
    </row>
    <row r="95" spans="8:9">
      <c r="H95" t="s">
        <v>143</v>
      </c>
      <c r="I95">
        <f>COUNTIF(E:E,H95)</f>
        <v>0</v>
      </c>
    </row>
  </sheetData>
  <mergeCells count="1">
    <mergeCell ref="G39:G57"/>
  </mergeCells>
  <phoneticPr fontId="4" type="noConversion"/>
  <hyperlinks>
    <hyperlink ref="J72" r:id="rId1"/>
  </hyperlinks>
  <pageMargins left="0.2" right="0.2" top="0.2" bottom="0.2" header="0.5" footer="0.5"/>
  <pageSetup scale="75" orientation="portrait" horizontalDpi="4294967292" verticalDpi="4294967292"/>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U26"/>
  <sheetViews>
    <sheetView workbookViewId="0">
      <pane xSplit="9680" topLeftCell="Q1"/>
      <selection activeCell="A6" sqref="A6"/>
      <selection pane="topRight" activeCell="R27" sqref="R27"/>
    </sheetView>
  </sheetViews>
  <sheetFormatPr baseColWidth="10" defaultRowHeight="15" x14ac:dyDescent="0"/>
  <cols>
    <col min="2" max="2" width="19.1640625" customWidth="1"/>
    <col min="3" max="3" width="27.1640625" customWidth="1"/>
  </cols>
  <sheetData>
    <row r="5" spans="1:21">
      <c r="A5" s="2" t="s">
        <v>195</v>
      </c>
      <c r="M5" s="11"/>
      <c r="N5" s="11"/>
      <c r="P5" s="13"/>
      <c r="Q5" s="9"/>
      <c r="R5" s="13">
        <f t="shared" ref="R5:R8" si="0">P5-M5</f>
        <v>0</v>
      </c>
      <c r="T5" s="4">
        <f t="shared" ref="T5" si="1">MAX(-1*R5*E5,0)</f>
        <v>0</v>
      </c>
    </row>
    <row r="6" spans="1:21">
      <c r="A6" t="s">
        <v>387</v>
      </c>
      <c r="B6" t="s">
        <v>395</v>
      </c>
      <c r="C6" t="s">
        <v>501</v>
      </c>
      <c r="E6" s="15">
        <v>90</v>
      </c>
      <c r="F6">
        <v>3</v>
      </c>
      <c r="H6">
        <f>IF(ISNA(INDEX(ISCT1!$H:$H,MATCH($A6,ISCT1!$G:$G,0))), 0, INDEX(ISCT1!$H:$H,MATCH($A6,ISCT1!$G:$G,0)))</f>
        <v>0</v>
      </c>
      <c r="I6">
        <f>IF(ISNA(INDEX(ISCTEY!$I:$I,MATCH($A6,ISCTEY!$H:$H,0))), 0, INDEX(ISCTEY!$I:$I,MATCH($A6,ISCTEY!$H:$H,0)))</f>
        <v>2</v>
      </c>
      <c r="J6">
        <f>IF(ISNA(INDEX(ISCTEX!$I:$I,MATCH($A6,ISCTEX!$H:$H,0))), 0, INDEX(ISCTEX!$I:$I,MATCH($A6,ISCTEX!$H:$H,0)))</f>
        <v>2</v>
      </c>
      <c r="K6">
        <f>IF(ISNA(INDEX('PSL-IO'!$I:$I,MATCH($A6,'PSL-IO'!$H:$H,0))), 0, INDEX('PSL-IO'!$I:$I,MATCH($A6,'PSL-IO'!$H:$H,0)))</f>
        <v>0</v>
      </c>
      <c r="M6" s="11">
        <f t="shared" ref="M6:M8" si="2">SUM(H6:K6)</f>
        <v>4</v>
      </c>
      <c r="N6" s="11">
        <f t="shared" ref="N6:N8" si="3">M6*2</f>
        <v>8</v>
      </c>
      <c r="P6" s="13">
        <f t="shared" ref="P6:P8" si="4">F6-N6</f>
        <v>-5</v>
      </c>
      <c r="Q6" s="9"/>
      <c r="R6" s="13">
        <f t="shared" si="0"/>
        <v>-9</v>
      </c>
      <c r="T6" s="4">
        <f t="shared" ref="T6:T8" si="5">MAX(-1*R6*E6*1.3,0)</f>
        <v>1053</v>
      </c>
      <c r="U6" t="e">
        <f>#REF!</f>
        <v>#REF!</v>
      </c>
    </row>
    <row r="7" spans="1:21">
      <c r="A7" t="s">
        <v>559</v>
      </c>
      <c r="B7" t="s">
        <v>395</v>
      </c>
      <c r="C7" t="s">
        <v>507</v>
      </c>
      <c r="E7" s="15">
        <v>80</v>
      </c>
      <c r="F7">
        <v>3</v>
      </c>
      <c r="H7">
        <f>IF(ISNA(INDEX(ISCT1!$H:$H,MATCH($A7,ISCT1!$G:$G,0))), 0, INDEX(ISCT1!$H:$H,MATCH($A7,ISCT1!$G:$G,0)))</f>
        <v>0</v>
      </c>
      <c r="I7">
        <f>IF(ISNA(INDEX(ISCTEY!$I:$I,MATCH($A7,ISCTEY!$H:$H,0))), 0, INDEX(ISCTEY!$I:$I,MATCH($A7,ISCTEY!$H:$H,0)))</f>
        <v>2</v>
      </c>
      <c r="J7">
        <f>IF(ISNA(INDEX(ISCTEX!$I:$I,MATCH($A7,ISCTEX!$H:$H,0))), 0, INDEX(ISCTEX!$I:$I,MATCH($A7,ISCTEX!$H:$H,0)))</f>
        <v>2</v>
      </c>
      <c r="K7">
        <f>IF(ISNA(INDEX('PSL-IO'!$I:$I,MATCH($A7,'PSL-IO'!$H:$H,0))), 0, INDEX('PSL-IO'!$I:$I,MATCH($A7,'PSL-IO'!$H:$H,0)))</f>
        <v>0</v>
      </c>
      <c r="M7" s="11">
        <f t="shared" si="2"/>
        <v>4</v>
      </c>
      <c r="N7" s="11">
        <f t="shared" si="3"/>
        <v>8</v>
      </c>
      <c r="P7" s="13">
        <f t="shared" si="4"/>
        <v>-5</v>
      </c>
      <c r="Q7" s="9"/>
      <c r="R7" s="13">
        <f t="shared" si="0"/>
        <v>-9</v>
      </c>
      <c r="T7" s="4">
        <f t="shared" si="5"/>
        <v>936</v>
      </c>
      <c r="U7" t="e">
        <f>#REF!</f>
        <v>#REF!</v>
      </c>
    </row>
    <row r="8" spans="1:21">
      <c r="A8" t="s">
        <v>388</v>
      </c>
      <c r="B8" t="s">
        <v>395</v>
      </c>
      <c r="C8" t="s">
        <v>385</v>
      </c>
      <c r="E8" s="15">
        <v>490</v>
      </c>
      <c r="F8">
        <v>2</v>
      </c>
      <c r="H8">
        <f>IF(ISNA(INDEX(ISCT1!$H:$H,MATCH($A8,ISCT1!$G:$G,0))), 0, INDEX(ISCT1!$H:$H,MATCH($A8,ISCT1!$G:$G,0)))</f>
        <v>0</v>
      </c>
      <c r="I8">
        <f>IF(ISNA(INDEX(ISCTEY!$I:$I,MATCH($A8,ISCTEY!$H:$H,0))), 0, INDEX(ISCTEY!$I:$I,MATCH($A8,ISCTEY!$H:$H,0)))</f>
        <v>1</v>
      </c>
      <c r="J8">
        <f>IF(ISNA(INDEX(ISCTEX!$I:$I,MATCH($A8,ISCTEX!$H:$H,0))), 0, INDEX(ISCTEX!$I:$I,MATCH($A8,ISCTEX!$H:$H,0)))</f>
        <v>1</v>
      </c>
      <c r="K8">
        <f>IF(ISNA(INDEX('PSL-IO'!$I:$I,MATCH($A8,'PSL-IO'!$H:$H,0))), 0, INDEX('PSL-IO'!$I:$I,MATCH($A8,'PSL-IO'!$H:$H,0)))</f>
        <v>0</v>
      </c>
      <c r="M8" s="11">
        <f t="shared" si="2"/>
        <v>2</v>
      </c>
      <c r="N8" s="11">
        <f t="shared" si="3"/>
        <v>4</v>
      </c>
      <c r="P8" s="13">
        <f t="shared" si="4"/>
        <v>-2</v>
      </c>
      <c r="Q8" s="9"/>
      <c r="R8" s="13">
        <f t="shared" si="0"/>
        <v>-4</v>
      </c>
      <c r="T8" s="4">
        <f t="shared" si="5"/>
        <v>2548</v>
      </c>
      <c r="U8" t="e">
        <f>#REF!</f>
        <v>#REF!</v>
      </c>
    </row>
    <row r="9" spans="1:21">
      <c r="E9" s="19"/>
      <c r="M9" s="11"/>
      <c r="N9" s="11"/>
      <c r="P9" s="13"/>
      <c r="Q9" s="9"/>
      <c r="R9" s="13"/>
      <c r="T9" s="4"/>
    </row>
    <row r="10" spans="1:21">
      <c r="A10" s="2" t="s">
        <v>194</v>
      </c>
      <c r="E10" s="19"/>
      <c r="M10" s="11"/>
      <c r="N10" s="11"/>
      <c r="P10" s="13"/>
      <c r="Q10" s="9"/>
      <c r="R10" s="13"/>
      <c r="T10" s="4"/>
    </row>
    <row r="11" spans="1:21">
      <c r="A11" t="s">
        <v>40</v>
      </c>
      <c r="B11" t="s">
        <v>395</v>
      </c>
      <c r="C11" t="s">
        <v>396</v>
      </c>
      <c r="D11" t="s">
        <v>381</v>
      </c>
      <c r="E11" s="15">
        <v>104.5</v>
      </c>
      <c r="F11">
        <v>0</v>
      </c>
      <c r="H11" s="24">
        <f>IF(ISNA(INDEX(ISCT1!$H:$H,MATCH($A11,ISCT1!$G:$G,0))), 0, INDEX(ISCT1!$H:$H,MATCH($A11,ISCT1!$G:$G,0)))</f>
        <v>1</v>
      </c>
      <c r="I11">
        <f>IF(ISNA(INDEX(ISCTEY!$I:$I,MATCH($A11,ISCTEY!$H:$H,0))), 0, INDEX(ISCTEY!$I:$I,MATCH($A11,ISCTEY!$H:$H,0)))</f>
        <v>2</v>
      </c>
      <c r="J11">
        <f>IF(ISNA(INDEX(ISCTEX!$I:$I,MATCH($A11,ISCTEX!$H:$H,0))), 0, INDEX(ISCTEX!$I:$I,MATCH($A11,ISCTEX!$H:$H,0)))</f>
        <v>2</v>
      </c>
      <c r="K11">
        <f>IF(ISNA(INDEX('PSL-IO'!$I:$I,MATCH($A11,'PSL-IO'!$H:$H,0))), 0, INDEX('PSL-IO'!$I:$I,MATCH($A11,'PSL-IO'!$H:$H,0)))</f>
        <v>0</v>
      </c>
      <c r="M11" s="11">
        <f t="shared" ref="M11:M12" si="6">SUM(H11:K11)</f>
        <v>5</v>
      </c>
      <c r="N11" s="11">
        <f t="shared" ref="N11:N12" si="7">M11*2</f>
        <v>10</v>
      </c>
      <c r="P11" s="13">
        <f t="shared" ref="P11:P12" si="8">F11-N11</f>
        <v>-10</v>
      </c>
      <c r="Q11" s="9"/>
      <c r="R11" s="13">
        <f t="shared" ref="R11:R12" si="9">P11-M11</f>
        <v>-15</v>
      </c>
      <c r="T11" s="4">
        <f>MAX(-1*R11*E11*1.3,0)</f>
        <v>2037.75</v>
      </c>
      <c r="U11" t="s">
        <v>148</v>
      </c>
    </row>
    <row r="12" spans="1:21">
      <c r="A12" t="s">
        <v>74</v>
      </c>
      <c r="B12" t="s">
        <v>395</v>
      </c>
      <c r="C12" t="s">
        <v>397</v>
      </c>
      <c r="D12" t="s">
        <v>94</v>
      </c>
      <c r="E12" s="15">
        <v>100</v>
      </c>
      <c r="F12">
        <f>F11</f>
        <v>0</v>
      </c>
      <c r="H12" s="25">
        <f>IF(ISNA(INDEX(ISCT1!$H:$H,MATCH($A12,ISCT1!$G:$G,0))), 0, INDEX(ISCT1!$H:$H,MATCH($A12,ISCT1!$G:$G,0)))+H32</f>
        <v>0</v>
      </c>
      <c r="I12">
        <f>IF(ISNA(INDEX(ISCTEY!$I:$I,MATCH($A12,ISCTEY!$H:$H,0))), 0, INDEX(ISCTEY!$I:$I,MATCH($A12,ISCTEY!$H:$H,0)))</f>
        <v>1</v>
      </c>
      <c r="J12">
        <f>IF(ISNA(INDEX(ISCTEX!$I:$I,MATCH($A12,ISCTEX!$H:$H,0))), 0, INDEX(ISCTEX!$I:$I,MATCH($A12,ISCTEX!$H:$H,0)))</f>
        <v>1</v>
      </c>
      <c r="K12" s="25">
        <f>IF(ISNA(INDEX('PSL-IO'!$I:$I,MATCH($A12,'PSL-IO'!$H:$H,0))), 0, INDEX('PSL-IO'!$I:$I,MATCH($A12,'PSL-IO'!$H:$H,0)))+K29+K31</f>
        <v>0</v>
      </c>
      <c r="M12" s="11">
        <f t="shared" si="6"/>
        <v>2</v>
      </c>
      <c r="N12" s="11">
        <f t="shared" si="7"/>
        <v>4</v>
      </c>
      <c r="P12" s="13">
        <f t="shared" si="8"/>
        <v>-4</v>
      </c>
      <c r="Q12" s="9"/>
      <c r="R12" s="13">
        <f t="shared" si="9"/>
        <v>-6</v>
      </c>
      <c r="T12" s="4">
        <f t="shared" ref="T12" si="10">MAX(-1*R12*E12*1.3,0)</f>
        <v>780</v>
      </c>
      <c r="U12" t="str">
        <f>U11</f>
        <v>converted from Euro to USD by multiplying by 1.3</v>
      </c>
    </row>
    <row r="13" spans="1:21">
      <c r="A13" t="s">
        <v>40</v>
      </c>
      <c r="B13" t="s">
        <v>395</v>
      </c>
      <c r="C13" t="s">
        <v>385</v>
      </c>
      <c r="E13" s="15">
        <v>490</v>
      </c>
      <c r="F13">
        <f>F26</f>
        <v>0</v>
      </c>
      <c r="H13">
        <f>IF(ISNA(INDEX(ISCT1!$H:$H,MATCH($A13,ISCT1!$G:$G,0))), 0, INDEX(ISCT1!$H:$H,MATCH($A13,ISCT1!$G:$G,0)))</f>
        <v>1</v>
      </c>
      <c r="I13">
        <f>IF(ISNA(INDEX(ISCTEY!$I:$I,MATCH($A13,ISCTEY!$H:$H,0))), 0, INDEX(ISCTEY!$I:$I,MATCH($A13,ISCTEY!$H:$H,0)))</f>
        <v>2</v>
      </c>
      <c r="J13">
        <f>IF(ISNA(INDEX(ISCTEX!$I:$I,MATCH($A13,ISCTEX!$H:$H,0))), 0, INDEX(ISCTEX!$I:$I,MATCH($A13,ISCTEX!$H:$H,0)))</f>
        <v>2</v>
      </c>
      <c r="K13">
        <f>IF(ISNA(INDEX('PSL-IO'!$I:$I,MATCH($A13,'PSL-IO'!$H:$H,0))), 0, INDEX('PSL-IO'!$I:$I,MATCH($A13,'PSL-IO'!$H:$H,0)))</f>
        <v>0</v>
      </c>
      <c r="M13" s="11">
        <f>SUM(H13:K13)</f>
        <v>5</v>
      </c>
      <c r="N13" s="11">
        <f>M13*2</f>
        <v>10</v>
      </c>
      <c r="P13" s="13">
        <f>F13-N13</f>
        <v>-10</v>
      </c>
      <c r="Q13" s="9"/>
      <c r="R13" s="13">
        <f>P13-M13</f>
        <v>-15</v>
      </c>
      <c r="T13" s="4">
        <f>MAX(-1*R13*E13*1.3,0)</f>
        <v>9555</v>
      </c>
      <c r="U13">
        <f>U26</f>
        <v>0</v>
      </c>
    </row>
    <row r="14" spans="1:21">
      <c r="E14" s="15"/>
      <c r="M14" s="11"/>
      <c r="N14" s="11"/>
      <c r="P14" s="13"/>
      <c r="Q14" s="9"/>
      <c r="R14" s="13"/>
      <c r="T14" s="4"/>
    </row>
    <row r="15" spans="1:21">
      <c r="E15" s="15"/>
      <c r="K15" s="29"/>
      <c r="M15" s="11"/>
      <c r="N15" s="11"/>
      <c r="P15" s="13"/>
      <c r="Q15" s="9"/>
      <c r="R15" s="13"/>
      <c r="T15" s="4"/>
    </row>
    <row r="16" spans="1:21">
      <c r="E16" s="15"/>
      <c r="M16" s="11"/>
      <c r="N16" s="11"/>
      <c r="P16" s="13"/>
      <c r="Q16" s="9"/>
      <c r="R16" s="13"/>
      <c r="T16" s="4"/>
    </row>
    <row r="17" spans="4:20">
      <c r="E17" s="15"/>
      <c r="K17" s="25"/>
      <c r="M17" s="11"/>
      <c r="N17" s="11"/>
      <c r="P17" s="13"/>
      <c r="Q17" s="9"/>
      <c r="R17" s="13"/>
      <c r="T17" s="4"/>
    </row>
    <row r="18" spans="4:20">
      <c r="D18" s="25"/>
      <c r="E18" s="15"/>
      <c r="H18" s="23"/>
      <c r="M18" s="11"/>
      <c r="N18" s="11"/>
      <c r="P18" s="13"/>
      <c r="Q18" s="9"/>
      <c r="R18" s="13"/>
      <c r="T18" s="4"/>
    </row>
    <row r="19" spans="4:20">
      <c r="E19" s="15"/>
      <c r="M19" s="11"/>
      <c r="N19" s="11"/>
      <c r="P19" s="13"/>
      <c r="Q19" s="9"/>
      <c r="R19" s="13"/>
      <c r="T19" s="4"/>
    </row>
    <row r="20" spans="4:20">
      <c r="E20" s="15"/>
      <c r="M20" s="11"/>
      <c r="N20" s="11"/>
      <c r="P20" s="13"/>
      <c r="Q20" s="9"/>
      <c r="R20" s="13"/>
      <c r="T20" s="4"/>
    </row>
    <row r="21" spans="4:20">
      <c r="E21" s="15"/>
      <c r="M21" s="11"/>
      <c r="N21" s="11"/>
      <c r="P21" s="13"/>
      <c r="Q21" s="9"/>
      <c r="R21" s="13"/>
      <c r="T21" s="4"/>
    </row>
    <row r="22" spans="4:20">
      <c r="E22" s="15"/>
      <c r="M22" s="11"/>
      <c r="N22" s="11"/>
      <c r="P22" s="13"/>
      <c r="Q22" s="9"/>
      <c r="R22" s="13"/>
      <c r="T22" s="4"/>
    </row>
    <row r="23" spans="4:20">
      <c r="E23" s="15"/>
      <c r="M23" s="11"/>
      <c r="N23" s="11"/>
      <c r="P23" s="13"/>
      <c r="Q23" s="9"/>
      <c r="R23" s="13"/>
      <c r="T23" s="4"/>
    </row>
    <row r="24" spans="4:20">
      <c r="E24" s="15"/>
      <c r="M24" s="11"/>
      <c r="N24" s="11"/>
      <c r="P24" s="13"/>
      <c r="Q24" s="9"/>
      <c r="R24" s="13"/>
      <c r="T24" s="4"/>
    </row>
    <row r="25" spans="4:20">
      <c r="E25" s="15"/>
      <c r="M25" s="11"/>
      <c r="N25" s="11"/>
      <c r="P25" s="13"/>
      <c r="Q25" s="9"/>
      <c r="R25" s="13"/>
      <c r="T25" s="4"/>
    </row>
    <row r="26" spans="4:20">
      <c r="E26" s="15"/>
      <c r="M26" s="11"/>
      <c r="N26" s="11"/>
      <c r="P26" s="13"/>
      <c r="Q26" s="9"/>
      <c r="R26" s="13"/>
      <c r="T26" s="4"/>
    </row>
  </sheetData>
  <phoneticPr fontId="4" type="noConversion"/>
  <pageMargins left="0.75" right="0.75" top="1" bottom="1" header="0.5" footer="0.5"/>
  <colBreaks count="1" manualBreakCount="1">
    <brk id="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view="pageLayout" workbookViewId="0">
      <selection activeCell="D11" sqref="D11"/>
    </sheetView>
  </sheetViews>
  <sheetFormatPr baseColWidth="10" defaultRowHeight="15" x14ac:dyDescent="0"/>
  <sheetData>
    <row r="1" spans="1:3">
      <c r="A1" t="s">
        <v>533</v>
      </c>
      <c r="B1" t="s">
        <v>534</v>
      </c>
      <c r="C1" t="s">
        <v>211</v>
      </c>
    </row>
    <row r="2" spans="1:3">
      <c r="A2" t="s">
        <v>535</v>
      </c>
    </row>
    <row r="3" spans="1:3">
      <c r="A3" t="s">
        <v>536</v>
      </c>
    </row>
    <row r="4" spans="1:3">
      <c r="A4" t="s">
        <v>537</v>
      </c>
      <c r="B4" s="31">
        <v>41509</v>
      </c>
      <c r="C4" t="s">
        <v>538</v>
      </c>
    </row>
    <row r="5" spans="1:3">
      <c r="A5" t="s">
        <v>539</v>
      </c>
      <c r="B5" s="31">
        <v>41514</v>
      </c>
      <c r="C5" t="s">
        <v>503</v>
      </c>
    </row>
  </sheetData>
  <phoneticPr fontId="4" type="noConversion"/>
  <pageMargins left="0.75" right="0.75" top="1" bottom="1" header="0.5" footer="0.5"/>
  <pageSetup paperSize="10" orientation="portrait" horizontalDpi="4294967292" verticalDpi="429496729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Purchased or In-Hand</vt:lpstr>
      <vt:lpstr>ISCT1</vt:lpstr>
      <vt:lpstr>ISCTEY</vt:lpstr>
      <vt:lpstr>ISCTEX</vt:lpstr>
      <vt:lpstr>PSL-IO</vt:lpstr>
      <vt:lpstr>Sheet1</vt:lpstr>
      <vt:lpstr>Version</vt:lpstr>
    </vt:vector>
  </TitlesOfParts>
  <Company>Louisiana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Mullavey</dc:creator>
  <cp:lastModifiedBy>keita Kawabe</cp:lastModifiedBy>
  <cp:lastPrinted>2015-03-18T00:06:57Z</cp:lastPrinted>
  <dcterms:created xsi:type="dcterms:W3CDTF">2013-02-06T03:33:19Z</dcterms:created>
  <dcterms:modified xsi:type="dcterms:W3CDTF">2015-03-18T00:56:25Z</dcterms:modified>
</cp:coreProperties>
</file>