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305" yWindow="105" windowWidth="12675" windowHeight="129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1" i="1"/>
  <c r="F39" l="1"/>
  <c r="F38" l="1"/>
  <c r="F34"/>
  <c r="F33"/>
  <c r="F37"/>
  <c r="F36"/>
  <c r="F31"/>
  <c r="F29"/>
  <c r="F32"/>
  <c r="F30"/>
  <c r="F28"/>
  <c r="C29" l="1"/>
  <c r="C30"/>
  <c r="C31"/>
  <c r="C32"/>
  <c r="C33"/>
  <c r="C34"/>
  <c r="C35"/>
  <c r="C36"/>
  <c r="C37"/>
  <c r="C38"/>
  <c r="C39"/>
  <c r="C40"/>
  <c r="C42"/>
  <c r="C43"/>
  <c r="C44"/>
  <c r="C45"/>
  <c r="C46"/>
  <c r="C47"/>
  <c r="C48"/>
  <c r="C28"/>
  <c r="D67"/>
  <c r="F67"/>
  <c r="D65"/>
  <c r="E65" s="1"/>
  <c r="F65" s="1"/>
  <c r="B63"/>
  <c r="B65"/>
  <c r="C65" l="1"/>
  <c r="C63"/>
</calcChain>
</file>

<file path=xl/sharedStrings.xml><?xml version="1.0" encoding="utf-8"?>
<sst xmlns="http://schemas.openxmlformats.org/spreadsheetml/2006/main" count="64" uniqueCount="64">
  <si>
    <t>Detector Viewer Summary</t>
  </si>
  <si>
    <t>File : H:\ADLIGO\IFO\full_ifo_layout\D0901920 H1 Zemax layout.zmx</t>
  </si>
  <si>
    <t>Title: D0901920-v4, Advanced LIGO, H1 Layout</t>
  </si>
  <si>
    <t>Incoherent Data</t>
  </si>
  <si>
    <t>Power</t>
  </si>
  <si>
    <t>fractional scatter</t>
  </si>
  <si>
    <t>derived spoolpiece scatter</t>
  </si>
  <si>
    <t>total scatter</t>
  </si>
  <si>
    <t>scattering length</t>
  </si>
  <si>
    <t>incident angle, deg</t>
  </si>
  <si>
    <t>incident angle, rad</t>
  </si>
  <si>
    <t>.</t>
  </si>
  <si>
    <t>Rectangular Volume 1173: WIDE ANGLE BAF TOP LEDGE ITMX</t>
  </si>
  <si>
    <t>Peak Power 4.9512E-001 Watts, Total Power = 8.9258E-001 Watts</t>
  </si>
  <si>
    <t>Rectangular Volume 1174: WIDE ANGLE BAF BOTTOM LEDGE ITMX</t>
  </si>
  <si>
    <t>Peak Power 1.2549E+000 Watts, Total Power = 2.4121E+000 Watts</t>
  </si>
  <si>
    <t>Rectangular Volume 1175: WIDE ANGLE BAF PLATE 1 ITMX</t>
  </si>
  <si>
    <t>Peak Power 3.1250E-001 Watts, Total Power = 4.4727E-001 Watts</t>
  </si>
  <si>
    <t>Rectangular Volume 1176: WIDE ANGLE BAF PLATE 2 ITMX</t>
  </si>
  <si>
    <t>Peak Power 8.9844E-001 Watts, Total Power = 1.1446E+000 Watts</t>
  </si>
  <si>
    <t>Rectangular Volume 1177: WIDE ANGLE BAF PLATE 3 ITMX</t>
  </si>
  <si>
    <t>Peak Power 1.2324E+000 Watts, Total Power = 1.4941E+000 Watts</t>
  </si>
  <si>
    <t>Rectangular Volume 1178: WIDE ANGLE BAF PLATE 4 ITMX</t>
  </si>
  <si>
    <t>Peak Power 1.1670E+000 Watts, Total Power = 2.0107E+000 Watts</t>
  </si>
  <si>
    <t>Rectangle 1181: Plate above TM</t>
  </si>
  <si>
    <t>Peak Power 5.9570E-002 Watts, Total Power = 6.6406E-002 Watts</t>
  </si>
  <si>
    <t>Rectangular Pipe 1182: SUS ring around TM</t>
  </si>
  <si>
    <t>Peak Power 1.9531E-002 Watts, Total Power = 9.9609E-002 Watts</t>
  </si>
  <si>
    <t>Detector Surf 1183: total scatter ITMX</t>
  </si>
  <si>
    <t>Peak Power 6.4160E-001 Watts, Total Power = 9.9961E+000 Watts</t>
  </si>
  <si>
    <t>Rectangle 1184: total ACB baffle</t>
  </si>
  <si>
    <t>Peak Power 1.8789E+000 Watts, Total Power = 2.8535E+000 Watts</t>
  </si>
  <si>
    <t>Rectangle 1186: UPPER BSC</t>
  </si>
  <si>
    <t>Peak Power 2.6367E-002 Watts, Total Power = 3.4180E-002 Watts</t>
  </si>
  <si>
    <t>Rectangle 1187: FLOOR BSC</t>
  </si>
  <si>
    <t>Peak Power 7.8125E-002 Watts, Total Power = 7.8125E-002 Watts</t>
  </si>
  <si>
    <t>Detector Surf 1189: ADAPTER FLANGE OPENING</t>
  </si>
  <si>
    <t>Peak Power 3.9063E-003 Watts, Total Power = 4.8737E-001 Watts</t>
  </si>
  <si>
    <t>Detector Surf 1190: 3A-15 VIEWPORT FLANGE DETECTOR</t>
  </si>
  <si>
    <t>Peak Power 1.9531E-003 Watts, Total Power = 3.7712E-001 Watts</t>
  </si>
  <si>
    <t>GV2-48inch ITMX</t>
  </si>
  <si>
    <t>Date : 8/15/2012</t>
  </si>
  <si>
    <t>Annular Volume 1080: spool 7A2 large dia</t>
  </si>
  <si>
    <t>Detector Surface 1084: PCal structure</t>
  </si>
  <si>
    <t>Rectangular Volume 1115: ITM/ETM middle envelope</t>
  </si>
  <si>
    <t>Detector Surface 1118: BSC bottom</t>
  </si>
  <si>
    <t>Detector Surface 1119: BSC front</t>
  </si>
  <si>
    <t>Detector Surface 1120: BSC back</t>
  </si>
  <si>
    <t>Rectangular Volume 1127: ARM CAVITY BAF PLATE top ETMX</t>
  </si>
  <si>
    <t>Rectangular Volume 1128: ARM CAVITY BAF PLATE BOTTOM ETMX</t>
  </si>
  <si>
    <t>Rectangular Volume 1130: ARM CAVITY BAF PLATE 2 ETMX</t>
  </si>
  <si>
    <t>Rectangular Volume 1131: ARM CAVITY BAF PLATE 3 ETMX</t>
  </si>
  <si>
    <t>Rectangular Volume 1133: ARM CAVITY BAF PLATE 5 ETMX</t>
  </si>
  <si>
    <t>Rectangular Volume 1145: ARM CAVITY BAF PLATE 7 ETMX</t>
  </si>
  <si>
    <t>Rectangular Volume 1147: WIDE ANGLE BAF TOP LEDGE ETMX</t>
  </si>
  <si>
    <t>Rectangular Volume 1148: WIDE ANGLE BAF BOTTOM LEDGE ETMX</t>
  </si>
  <si>
    <t>Polygon Object 1149: acb_wide-angle-baffle-side_H1_ITMx.POB</t>
  </si>
  <si>
    <t>Polygon Object 1150: acb_wide-angle-baffle-side_H1_ITMx.POB</t>
  </si>
  <si>
    <t>Detector Surface 1153: total scatter ETMX</t>
  </si>
  <si>
    <t>Rectangle 1154: total ACB baffle</t>
  </si>
  <si>
    <t>Detector Surface 1155: ADAPTER FLANGE OPENING</t>
  </si>
  <si>
    <t>Detector Surface 1156: MANIFOLD OPENING</t>
  </si>
  <si>
    <t>ETM HR surface</t>
  </si>
  <si>
    <t>Rectangular Volume 1147: ARM CAVITY BAF PLATE 6 ETMX</t>
  </si>
</sst>
</file>

<file path=xl/styles.xml><?xml version="1.0" encoding="utf-8"?>
<styleSheet xmlns="http://schemas.openxmlformats.org/spreadsheetml/2006/main">
  <numFmts count="1">
    <numFmt numFmtId="165" formatCode="0.0"/>
  </numFmts>
  <fonts count="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1" fontId="0" fillId="0" borderId="1" xfId="0" applyNumberFormat="1" applyBorder="1"/>
    <xf numFmtId="11" fontId="0" fillId="0" borderId="1" xfId="0" applyNumberFormat="1" applyFill="1" applyBorder="1"/>
    <xf numFmtId="1" fontId="0" fillId="0" borderId="1" xfId="0" applyNumberFormat="1" applyBorder="1"/>
    <xf numFmtId="0" fontId="0" fillId="0" borderId="2" xfId="0" applyBorder="1"/>
    <xf numFmtId="0" fontId="2" fillId="0" borderId="1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3" fillId="0" borderId="0" xfId="0" applyFont="1"/>
    <xf numFmtId="11" fontId="0" fillId="0" borderId="0" xfId="0" applyNumberFormat="1"/>
    <xf numFmtId="0" fontId="0" fillId="2" borderId="0" xfId="0" applyFill="1"/>
    <xf numFmtId="11" fontId="0" fillId="2" borderId="0" xfId="0" applyNumberFormat="1" applyFill="1"/>
    <xf numFmtId="165" fontId="0" fillId="0" borderId="1" xfId="0" applyNumberFormat="1" applyBorder="1"/>
    <xf numFmtId="1" fontId="0" fillId="0" borderId="2" xfId="0" applyNumberFormat="1" applyBorder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workbookViewId="0">
      <pane ySplit="26" topLeftCell="A34" activePane="bottomLeft" state="frozen"/>
      <selection pane="bottomLeft" activeCell="A41" sqref="A41"/>
    </sheetView>
  </sheetViews>
  <sheetFormatPr defaultRowHeight="12.75"/>
  <cols>
    <col min="1" max="1" width="60.85546875" bestFit="1" customWidth="1"/>
    <col min="2" max="2" width="9" bestFit="1" customWidth="1"/>
    <col min="3" max="3" width="9.5703125" bestFit="1" customWidth="1"/>
    <col min="4" max="5" width="9.5703125" customWidth="1"/>
  </cols>
  <sheetData>
    <row r="1" spans="1:1">
      <c r="A1" t="s">
        <v>0</v>
      </c>
    </row>
    <row r="3" spans="1:1">
      <c r="A3" t="s">
        <v>1</v>
      </c>
    </row>
    <row r="4" spans="1:1">
      <c r="A4" t="s">
        <v>2</v>
      </c>
    </row>
    <row r="5" spans="1:1">
      <c r="A5" s="13" t="s">
        <v>41</v>
      </c>
    </row>
    <row r="24" spans="1:6">
      <c r="A24" t="s">
        <v>3</v>
      </c>
    </row>
    <row r="25" spans="1:6" ht="26.25" thickBot="1">
      <c r="A25" s="6"/>
      <c r="B25" s="6" t="s">
        <v>4</v>
      </c>
      <c r="C25" s="9" t="s">
        <v>5</v>
      </c>
      <c r="D25" s="6"/>
      <c r="E25" s="6"/>
      <c r="F25" s="6"/>
    </row>
    <row r="26" spans="1:6" ht="39.75" thickTop="1" thickBot="1">
      <c r="A26" s="8" t="s">
        <v>11</v>
      </c>
      <c r="B26" s="7"/>
      <c r="C26" s="7"/>
      <c r="D26" s="9" t="s">
        <v>8</v>
      </c>
      <c r="E26" s="9" t="s">
        <v>9</v>
      </c>
      <c r="F26" s="9" t="s">
        <v>10</v>
      </c>
    </row>
    <row r="27" spans="1:6" ht="13.5" thickTop="1">
      <c r="A27" s="5" t="s">
        <v>62</v>
      </c>
      <c r="B27" s="5"/>
      <c r="C27" s="5"/>
      <c r="D27" s="18"/>
      <c r="E27" s="5"/>
      <c r="F27" s="5"/>
    </row>
    <row r="28" spans="1:6">
      <c r="A28" s="15" t="s">
        <v>42</v>
      </c>
      <c r="B28" s="16">
        <v>3</v>
      </c>
      <c r="C28" s="2">
        <f>B28/$B$45</f>
        <v>0.03</v>
      </c>
      <c r="D28" s="4">
        <v>7903.5133398808102</v>
      </c>
      <c r="E28" s="17">
        <v>5.3748506993461334</v>
      </c>
      <c r="F28" s="10">
        <f>E28*PI()/180</f>
        <v>9.3808841506709859E-2</v>
      </c>
    </row>
    <row r="29" spans="1:6">
      <c r="A29" s="15" t="s">
        <v>43</v>
      </c>
      <c r="B29" s="16">
        <v>2</v>
      </c>
      <c r="C29" s="2">
        <f t="shared" ref="C29:C48" si="0">B29/$B$45</f>
        <v>0.02</v>
      </c>
      <c r="D29" s="4">
        <v>4319.1982189984892</v>
      </c>
      <c r="E29" s="4">
        <v>4.9858242242779056</v>
      </c>
      <c r="F29" s="10">
        <f>E29*PI()/180</f>
        <v>8.7019048639341651E-2</v>
      </c>
    </row>
    <row r="30" spans="1:6">
      <c r="A30" s="15" t="s">
        <v>45</v>
      </c>
      <c r="B30" s="16">
        <v>4.6666999999999996</v>
      </c>
      <c r="C30" s="2">
        <f t="shared" si="0"/>
        <v>4.6666999999999993E-2</v>
      </c>
      <c r="D30" s="4">
        <v>2099.0621601684484</v>
      </c>
      <c r="E30" s="4">
        <v>75.206775833987237</v>
      </c>
      <c r="F30" s="10">
        <f>E30*PI()/180</f>
        <v>1.3126058581123816</v>
      </c>
    </row>
    <row r="31" spans="1:6">
      <c r="A31" s="15" t="s">
        <v>46</v>
      </c>
      <c r="B31" s="16">
        <v>2.6667000000000001</v>
      </c>
      <c r="C31" s="2">
        <f t="shared" si="0"/>
        <v>2.6667E-2</v>
      </c>
      <c r="D31" s="4">
        <v>1754.6601016518523</v>
      </c>
      <c r="E31" s="4">
        <v>-59.646059972680661</v>
      </c>
      <c r="F31" s="10">
        <f>E31*PI()/180</f>
        <v>-1.0410201323652766</v>
      </c>
    </row>
    <row r="32" spans="1:6">
      <c r="A32" s="15" t="s">
        <v>47</v>
      </c>
      <c r="B32" s="16">
        <v>0.33333000000000002</v>
      </c>
      <c r="C32" s="2">
        <f t="shared" si="0"/>
        <v>3.3333E-3</v>
      </c>
      <c r="D32" s="4">
        <v>1967.1426160197432</v>
      </c>
      <c r="E32" s="4">
        <v>74.987192379700872</v>
      </c>
      <c r="F32" s="10">
        <f>E32*PI()/180</f>
        <v>1.3087734038521821</v>
      </c>
    </row>
    <row r="33" spans="1:6">
      <c r="A33" s="15" t="s">
        <v>56</v>
      </c>
      <c r="B33" s="16">
        <v>17.332999999999998</v>
      </c>
      <c r="C33" s="2">
        <f t="shared" si="0"/>
        <v>0.17332999999999998</v>
      </c>
      <c r="D33" s="4">
        <v>855.79256465147296</v>
      </c>
      <c r="E33" s="4">
        <v>26.035893067336971</v>
      </c>
      <c r="F33" s="10">
        <f>E33*PI()/180</f>
        <v>0.45441205772219589</v>
      </c>
    </row>
    <row r="34" spans="1:6">
      <c r="A34" s="15" t="s">
        <v>57</v>
      </c>
      <c r="B34" s="16">
        <v>5.3333000000000004</v>
      </c>
      <c r="C34" s="2">
        <f t="shared" si="0"/>
        <v>5.3333000000000005E-2</v>
      </c>
      <c r="D34" s="4">
        <v>821.92159583119724</v>
      </c>
      <c r="E34" s="4">
        <v>24.441958858792901</v>
      </c>
      <c r="F34" s="10">
        <f>E34*PI()/180</f>
        <v>0.42659265772293192</v>
      </c>
    </row>
    <row r="35" spans="1:6">
      <c r="A35" t="s">
        <v>44</v>
      </c>
      <c r="B35" s="14">
        <v>3.3332999999999999</v>
      </c>
      <c r="C35" s="2">
        <f t="shared" si="0"/>
        <v>3.3333000000000002E-2</v>
      </c>
      <c r="D35" s="4"/>
      <c r="E35" s="4"/>
      <c r="F35" s="10"/>
    </row>
    <row r="36" spans="1:6">
      <c r="A36" s="15" t="s">
        <v>48</v>
      </c>
      <c r="B36" s="16">
        <v>0.33333000000000002</v>
      </c>
      <c r="C36" s="2">
        <f t="shared" si="0"/>
        <v>3.3333E-3</v>
      </c>
      <c r="D36" s="4">
        <v>764.10883178896052</v>
      </c>
      <c r="E36" s="4">
        <v>56.500595730264102</v>
      </c>
      <c r="F36" s="10">
        <f>E36*PI()/180</f>
        <v>0.98612142483135856</v>
      </c>
    </row>
    <row r="37" spans="1:6">
      <c r="A37" s="15" t="s">
        <v>49</v>
      </c>
      <c r="B37" s="16">
        <v>3.3332999999999999</v>
      </c>
      <c r="C37" s="2">
        <f t="shared" si="0"/>
        <v>3.3333000000000002E-2</v>
      </c>
      <c r="D37" s="4">
        <v>573.54499981944741</v>
      </c>
      <c r="E37" s="4">
        <v>42.666593688183553</v>
      </c>
      <c r="F37" s="10">
        <f>E37*PI()/180</f>
        <v>0.74467254046943387</v>
      </c>
    </row>
    <row r="38" spans="1:6">
      <c r="A38" s="15" t="s">
        <v>50</v>
      </c>
      <c r="B38" s="16">
        <v>8.6667000000000005</v>
      </c>
      <c r="C38" s="2">
        <f t="shared" si="0"/>
        <v>8.6667000000000008E-2</v>
      </c>
      <c r="D38" s="4">
        <v>709.7305175994677</v>
      </c>
      <c r="E38" s="4">
        <v>47.91935894206982</v>
      </c>
      <c r="F38" s="10">
        <f>E38*PI()/180</f>
        <v>0.83635058898410508</v>
      </c>
    </row>
    <row r="39" spans="1:6">
      <c r="A39" s="15" t="s">
        <v>51</v>
      </c>
      <c r="B39" s="16">
        <v>3</v>
      </c>
      <c r="C39" s="2">
        <f t="shared" si="0"/>
        <v>0.03</v>
      </c>
      <c r="D39" s="4">
        <v>584.73120288152234</v>
      </c>
      <c r="E39" s="4">
        <v>35.359040742059037</v>
      </c>
      <c r="F39" s="10">
        <f>E39*PI()/180</f>
        <v>0.61713168129574913</v>
      </c>
    </row>
    <row r="40" spans="1:6">
      <c r="A40" s="15" t="s">
        <v>52</v>
      </c>
      <c r="B40" s="16">
        <v>3.3332999999999999</v>
      </c>
      <c r="C40" s="2">
        <f t="shared" si="0"/>
        <v>3.3333000000000002E-2</v>
      </c>
      <c r="D40" s="4">
        <v>481.79610726782624</v>
      </c>
      <c r="E40" s="4">
        <v>19.580844467017645</v>
      </c>
      <c r="F40" s="10"/>
    </row>
    <row r="41" spans="1:6">
      <c r="A41" s="19" t="s">
        <v>63</v>
      </c>
      <c r="B41" s="16">
        <v>3.3332999999999999</v>
      </c>
      <c r="C41" s="2">
        <f t="shared" si="0"/>
        <v>3.3333000000000002E-2</v>
      </c>
      <c r="D41" s="4">
        <v>481.79610726782624</v>
      </c>
      <c r="E41" s="4">
        <v>19.580844467017645</v>
      </c>
      <c r="F41" s="10"/>
    </row>
    <row r="42" spans="1:6">
      <c r="A42" t="s">
        <v>53</v>
      </c>
      <c r="B42" s="14">
        <v>0.66666999999999998</v>
      </c>
      <c r="C42" s="2">
        <f t="shared" si="0"/>
        <v>6.6667000000000002E-3</v>
      </c>
      <c r="D42" s="4"/>
      <c r="E42" s="4"/>
      <c r="F42" s="10"/>
    </row>
    <row r="43" spans="1:6">
      <c r="A43" t="s">
        <v>54</v>
      </c>
      <c r="B43" s="14">
        <v>7</v>
      </c>
      <c r="C43" s="2">
        <f t="shared" si="0"/>
        <v>7.0000000000000007E-2</v>
      </c>
      <c r="D43" s="4"/>
      <c r="E43" s="4"/>
      <c r="F43" s="10"/>
    </row>
    <row r="44" spans="1:6">
      <c r="A44" t="s">
        <v>55</v>
      </c>
      <c r="B44" s="14">
        <v>21.667000000000002</v>
      </c>
      <c r="C44" s="2">
        <f t="shared" si="0"/>
        <v>0.21667000000000003</v>
      </c>
      <c r="D44" s="4"/>
      <c r="E44" s="4"/>
      <c r="F44" s="10"/>
    </row>
    <row r="45" spans="1:6">
      <c r="A45" t="s">
        <v>58</v>
      </c>
      <c r="B45" s="14">
        <v>100</v>
      </c>
      <c r="C45" s="2">
        <f t="shared" si="0"/>
        <v>1</v>
      </c>
      <c r="D45" s="4"/>
      <c r="E45" s="4"/>
      <c r="F45" s="10"/>
    </row>
    <row r="46" spans="1:6">
      <c r="A46" t="s">
        <v>59</v>
      </c>
      <c r="B46" s="14">
        <v>20.332999999999998</v>
      </c>
      <c r="C46" s="2">
        <f t="shared" si="0"/>
        <v>0.20332999999999998</v>
      </c>
      <c r="D46" s="4"/>
      <c r="E46" s="4"/>
      <c r="F46" s="10"/>
    </row>
    <row r="47" spans="1:6">
      <c r="A47" t="s">
        <v>60</v>
      </c>
      <c r="B47" s="14">
        <v>5.3333000000000004</v>
      </c>
      <c r="C47" s="2">
        <f t="shared" si="0"/>
        <v>5.3333000000000005E-2</v>
      </c>
      <c r="D47" s="4"/>
      <c r="E47" s="4"/>
      <c r="F47" s="10"/>
    </row>
    <row r="48" spans="1:6">
      <c r="A48" t="s">
        <v>61</v>
      </c>
      <c r="B48" s="14">
        <v>5.3333000000000004</v>
      </c>
      <c r="C48" s="2">
        <f t="shared" si="0"/>
        <v>5.3333000000000005E-2</v>
      </c>
      <c r="D48" s="4"/>
      <c r="E48" s="4"/>
      <c r="F48" s="10"/>
    </row>
    <row r="49" spans="1:6">
      <c r="A49" s="11"/>
      <c r="B49" s="3"/>
      <c r="C49" s="2"/>
      <c r="D49" s="4"/>
      <c r="E49" s="4"/>
      <c r="F49" s="10"/>
    </row>
    <row r="50" spans="1:6">
      <c r="A50" s="11"/>
      <c r="B50" s="3"/>
      <c r="C50" s="2"/>
      <c r="D50" s="4"/>
      <c r="E50" s="4"/>
      <c r="F50" s="10"/>
    </row>
    <row r="51" spans="1:6">
      <c r="A51" s="11"/>
      <c r="B51" s="3"/>
      <c r="C51" s="2"/>
      <c r="D51" s="4"/>
      <c r="E51" s="4"/>
      <c r="F51" s="10"/>
    </row>
    <row r="52" spans="1:6">
      <c r="A52" s="11"/>
      <c r="B52" s="3"/>
      <c r="C52" s="2"/>
      <c r="D52" s="4"/>
      <c r="E52" s="4"/>
      <c r="F52" s="10"/>
    </row>
    <row r="53" spans="1:6">
      <c r="A53" s="11"/>
      <c r="B53" s="3"/>
      <c r="C53" s="2"/>
      <c r="D53" s="4"/>
      <c r="E53" s="4"/>
      <c r="F53" s="10"/>
    </row>
    <row r="54" spans="1:6">
      <c r="A54" s="11"/>
      <c r="B54" s="3"/>
      <c r="C54" s="2"/>
      <c r="D54" s="4"/>
      <c r="E54" s="4"/>
      <c r="F54" s="10"/>
    </row>
    <row r="55" spans="1:6">
      <c r="A55" s="11"/>
      <c r="B55" s="3"/>
      <c r="C55" s="2"/>
      <c r="D55" s="4"/>
      <c r="E55" s="4"/>
      <c r="F55" s="10"/>
    </row>
    <row r="56" spans="1:6">
      <c r="A56" s="11"/>
      <c r="B56" s="3"/>
      <c r="C56" s="2"/>
      <c r="D56" s="4"/>
      <c r="E56" s="4"/>
      <c r="F56" s="10"/>
    </row>
    <row r="57" spans="1:6">
      <c r="A57" s="11"/>
      <c r="B57" s="3"/>
      <c r="C57" s="2"/>
      <c r="D57" s="4"/>
      <c r="E57" s="4"/>
      <c r="F57" s="10"/>
    </row>
    <row r="58" spans="1:6">
      <c r="A58" s="11"/>
      <c r="B58" s="3"/>
      <c r="C58" s="2"/>
      <c r="D58" s="4"/>
      <c r="E58" s="4"/>
      <c r="F58" s="10"/>
    </row>
    <row r="59" spans="1:6">
      <c r="A59" s="11"/>
      <c r="B59" s="3"/>
      <c r="C59" s="2"/>
      <c r="D59" s="4"/>
      <c r="E59" s="4"/>
      <c r="F59" s="10"/>
    </row>
    <row r="60" spans="1:6">
      <c r="A60" s="11"/>
      <c r="B60" s="3"/>
      <c r="C60" s="2"/>
      <c r="D60" s="4"/>
      <c r="E60" s="4"/>
      <c r="F60" s="10"/>
    </row>
    <row r="61" spans="1:6">
      <c r="A61" s="11"/>
      <c r="B61" s="3"/>
      <c r="C61" s="2"/>
      <c r="D61" s="4"/>
      <c r="E61" s="4"/>
      <c r="F61" s="10"/>
    </row>
    <row r="62" spans="1:6">
      <c r="A62" s="1"/>
      <c r="B62" s="3"/>
      <c r="C62" s="2"/>
      <c r="D62" s="4"/>
      <c r="E62" s="1"/>
      <c r="F62" s="10"/>
    </row>
    <row r="63" spans="1:6">
      <c r="A63" s="1" t="s">
        <v>7</v>
      </c>
      <c r="B63" s="3">
        <f>SUM(B29:B34)</f>
        <v>32.333030000000001</v>
      </c>
      <c r="C63" s="2">
        <f>SUM(C29:C34)</f>
        <v>0.32333030000000001</v>
      </c>
      <c r="D63" s="4"/>
      <c r="E63" s="1"/>
      <c r="F63" s="10"/>
    </row>
    <row r="64" spans="1:6">
      <c r="A64" s="1"/>
      <c r="B64" s="1"/>
      <c r="C64" s="1"/>
      <c r="D64" s="4"/>
      <c r="E64" s="1"/>
      <c r="F64" s="10"/>
    </row>
    <row r="65" spans="1:6">
      <c r="A65" s="1" t="s">
        <v>6</v>
      </c>
      <c r="B65" s="2">
        <f>B33-B34</f>
        <v>11.999699999999997</v>
      </c>
      <c r="C65" s="2">
        <f>B65/$B$63</f>
        <v>0.37112822398643114</v>
      </c>
      <c r="D65" s="4" t="e">
        <f>((#REF!-#REF!)^2+(#REF!-#REF!)^2+(#REF!-#REF!)^2)^0.5</f>
        <v>#REF!</v>
      </c>
      <c r="E65" s="4" t="e">
        <f>ACOS((#REF!-#REF!)/D65)*180/PI()</f>
        <v>#REF!</v>
      </c>
      <c r="F65" s="10" t="e">
        <f t="shared" ref="F30:F65" si="1">E65*PI()/180</f>
        <v>#REF!</v>
      </c>
    </row>
    <row r="66" spans="1:6">
      <c r="A66" s="1"/>
      <c r="B66" s="1"/>
      <c r="C66" s="1"/>
      <c r="D66" s="1"/>
      <c r="E66" s="1"/>
      <c r="F66" s="1"/>
    </row>
    <row r="67" spans="1:6">
      <c r="A67" s="12" t="s">
        <v>40</v>
      </c>
      <c r="B67" s="2">
        <v>0.43332899999999996</v>
      </c>
      <c r="C67" s="2">
        <v>4.3332900000000001E-3</v>
      </c>
      <c r="D67" s="4" t="e">
        <f>((#REF!-#REF!)^2+(#REF!-#REF!)^2+(#REF!-#REF!)^2)^0.5</f>
        <v>#REF!</v>
      </c>
      <c r="E67" s="4">
        <v>84.963918224489618</v>
      </c>
      <c r="F67" s="10">
        <f>E67*PI()/180</f>
        <v>1.4829001184125585</v>
      </c>
    </row>
    <row r="69" spans="1:6">
      <c r="A69" t="s">
        <v>12</v>
      </c>
    </row>
    <row r="70" spans="1:6">
      <c r="A70" t="s">
        <v>13</v>
      </c>
    </row>
    <row r="72" spans="1:6">
      <c r="A72" t="s">
        <v>14</v>
      </c>
    </row>
    <row r="73" spans="1:6">
      <c r="A73" t="s">
        <v>15</v>
      </c>
    </row>
    <row r="75" spans="1:6">
      <c r="A75" t="s">
        <v>16</v>
      </c>
    </row>
    <row r="76" spans="1:6">
      <c r="A76" t="s">
        <v>17</v>
      </c>
    </row>
    <row r="78" spans="1:6">
      <c r="A78" t="s">
        <v>18</v>
      </c>
    </row>
    <row r="79" spans="1:6">
      <c r="A79" t="s">
        <v>19</v>
      </c>
    </row>
    <row r="81" spans="1:1">
      <c r="A81" t="s">
        <v>20</v>
      </c>
    </row>
    <row r="82" spans="1:1">
      <c r="A82" t="s">
        <v>21</v>
      </c>
    </row>
    <row r="84" spans="1:1">
      <c r="A84" t="s">
        <v>22</v>
      </c>
    </row>
    <row r="85" spans="1:1">
      <c r="A85" t="s">
        <v>23</v>
      </c>
    </row>
    <row r="87" spans="1:1">
      <c r="A87" t="s">
        <v>24</v>
      </c>
    </row>
    <row r="88" spans="1:1">
      <c r="A88" t="s">
        <v>25</v>
      </c>
    </row>
    <row r="90" spans="1:1">
      <c r="A90" t="s">
        <v>26</v>
      </c>
    </row>
    <row r="91" spans="1:1">
      <c r="A91" t="s">
        <v>27</v>
      </c>
    </row>
    <row r="93" spans="1:1">
      <c r="A93" t="s">
        <v>28</v>
      </c>
    </row>
    <row r="94" spans="1:1">
      <c r="A94" t="s">
        <v>29</v>
      </c>
    </row>
    <row r="96" spans="1:1">
      <c r="A96" t="s">
        <v>30</v>
      </c>
    </row>
    <row r="97" spans="1:1">
      <c r="A97" t="s">
        <v>31</v>
      </c>
    </row>
    <row r="99" spans="1:1">
      <c r="A99" t="s">
        <v>32</v>
      </c>
    </row>
    <row r="100" spans="1:1">
      <c r="A100" t="s">
        <v>33</v>
      </c>
    </row>
    <row r="102" spans="1:1">
      <c r="A102" t="s">
        <v>34</v>
      </c>
    </row>
    <row r="103" spans="1:1">
      <c r="A103" t="s">
        <v>35</v>
      </c>
    </row>
    <row r="105" spans="1:1">
      <c r="A105" t="s">
        <v>36</v>
      </c>
    </row>
    <row r="106" spans="1:1">
      <c r="A106" t="s">
        <v>37</v>
      </c>
    </row>
    <row r="108" spans="1:1">
      <c r="A108" t="s">
        <v>38</v>
      </c>
    </row>
    <row r="109" spans="1:1">
      <c r="A109" t="s">
        <v>39</v>
      </c>
    </row>
  </sheetData>
  <phoneticPr fontId="1" type="noConversion"/>
  <pageMargins left="0.75" right="0.75" top="1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Caltech</dc:creator>
  <cp:lastModifiedBy>smith</cp:lastModifiedBy>
  <cp:lastPrinted>2011-02-08T23:12:15Z</cp:lastPrinted>
  <dcterms:created xsi:type="dcterms:W3CDTF">2011-02-05T22:07:54Z</dcterms:created>
  <dcterms:modified xsi:type="dcterms:W3CDTF">2012-08-20T16:31:30Z</dcterms:modified>
</cp:coreProperties>
</file>